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ИТОГО" sheetId="1" r:id="rId1"/>
    <sheet name="10 прогон" sheetId="2" r:id="rId2"/>
    <sheet name="9 прогон" sheetId="3" r:id="rId3"/>
    <sheet name="8 прогон" sheetId="4" r:id="rId4"/>
    <sheet name="7 прогон" sheetId="5" r:id="rId5"/>
    <sheet name="6 прогон" sheetId="6" r:id="rId6"/>
    <sheet name="5 прогон" sheetId="7" r:id="rId7"/>
    <sheet name="4 прогон" sheetId="8" r:id="rId8"/>
    <sheet name="3 прогон" sheetId="9" r:id="rId9"/>
    <sheet name="2 прогон" sheetId="10" r:id="rId10"/>
    <sheet name="1 прогон" sheetId="11" r:id="rId11"/>
    <sheet name="Rating System" sheetId="12" r:id="rId12"/>
  </sheets>
  <definedNames/>
  <calcPr fullCalcOnLoad="1"/>
</workbook>
</file>

<file path=xl/sharedStrings.xml><?xml version="1.0" encoding="utf-8"?>
<sst xmlns="http://schemas.openxmlformats.org/spreadsheetml/2006/main" count="756" uniqueCount="109">
  <si>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</si>
  <si>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</si>
  <si>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</si>
  <si>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</si>
  <si>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</si>
  <si>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</si>
  <si>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</si>
  <si>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</si>
  <si>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</si>
  <si>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</si>
  <si>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</si>
  <si>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</si>
  <si>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</si>
  <si>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</si>
  <si>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</si>
  <si>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</si>
  <si>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</si>
  <si>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</si>
  <si>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</si>
  <si>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</si>
  <si>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</si>
  <si>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</si>
  <si>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</si>
  <si>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</si>
  <si>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</si>
  <si>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</si>
  <si>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</si>
  <si>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</si>
  <si>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</si>
  <si>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</si>
  <si>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</si>
  <si>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</si>
  <si>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</si>
  <si>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</si>
  <si>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</si>
  <si>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</si>
  <si>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</si>
  <si>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</si>
  <si>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</si>
  <si>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</si>
  <si>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</si>
  <si>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</si>
  <si>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</si>
  <si>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</si>
  <si>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</si>
  <si>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</si>
  <si>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</si>
  <si>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</si>
  <si>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</si>
  <si>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</si>
  <si>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</si>
  <si>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</si>
  <si>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</si>
  <si>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</si>
  <si>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</si>
  <si>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</si>
  <si>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</si>
  <si>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</si>
  <si>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</si>
  <si>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</si>
  <si>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</si>
  <si>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</si>
  <si>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</si>
  <si>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</si>
  <si>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</si>
  <si>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</si>
  <si>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</si>
  <si>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</si>
  <si>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</si>
  <si>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</si>
  <si>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</si>
  <si>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</si>
  <si>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</si>
  <si>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</si>
  <si>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</si>
  <si>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</si>
  <si>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</si>
  <si>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</si>
  <si>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</si>
  <si>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</si>
  <si>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</si>
  <si>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</si>
  <si>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</si>
  <si>
    <t>Результат четвёртого прогона</t>
  </si>
  <si>
    <t>Результат 5 прогона</t>
  </si>
  <si>
    <t>Результат 7 прогона</t>
  </si>
  <si>
    <t>Результат 6 прогона</t>
  </si>
  <si>
    <t>Результат 8 прогона</t>
  </si>
  <si>
    <t>Результат 9 прогона</t>
  </si>
  <si>
    <t>Результат 10 прогона</t>
  </si>
  <si>
    <t>1 сезон</t>
  </si>
  <si>
    <t>2 сезон</t>
  </si>
  <si>
    <t>3 сезон</t>
  </si>
  <si>
    <t>4 сезон</t>
  </si>
  <si>
    <t>5 сезон</t>
  </si>
  <si>
    <t>6 сезон</t>
  </si>
  <si>
    <t>7 сезон</t>
  </si>
  <si>
    <t>8 сезон</t>
  </si>
  <si>
    <t>9 сезон</t>
  </si>
  <si>
    <t>10 сезон</t>
  </si>
  <si>
    <t>очки</t>
  </si>
  <si>
    <t>победы</t>
  </si>
  <si>
    <t>ничьи</t>
  </si>
  <si>
    <t>ИТОГО</t>
  </si>
  <si>
    <t>ПОБЕД</t>
  </si>
  <si>
    <t>НИЧЬИХ</t>
  </si>
  <si>
    <t>ОЧКОВ</t>
  </si>
  <si>
    <t>Очков в среднем</t>
  </si>
  <si>
    <t>рейт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</si>
</sst>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  <xf numFmtId="170" fontId="3" fillId="6" borderId="13" xfId="0" applyNumberFormat="1" applyFont="1" applyFill="1" applyBorder="1" applyAlignment="1">
      <alignment/>
    </xf>
    <xf numFmtId="170" fontId="3" fillId="7" borderId="13" xfId="0" applyNumberFormat="1" applyFont="1" applyFill="1" applyBorder="1" applyAlignment="1">
      <alignment/>
    </xf>
    <xf numFmtId="170" fontId="3" fillId="8" borderId="13" xfId="0" applyNumberFormat="1" applyFont="1" applyFill="1" applyBorder="1" applyAlignment="1">
      <alignment/>
    </xf>
    <xf numFmtId="170" fontId="3" fillId="9" borderId="13" xfId="0" applyNumberFormat="1" applyFont="1" applyFill="1" applyBorder="1" applyAlignment="1">
      <alignment/>
    </xf>
    <xf numFmtId="170" fontId="3" fillId="1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18.25390625" style="0" customWidth="1"/>
    <col min="3" max="22" width="6.75390625" style="0" customWidth="1"/>
    <col min="23" max="23" width="8.125" style="0" customWidth="1"/>
    <col min="24" max="24" width="8.625" style="0" customWidth="1"/>
    <col min="25" max="25" width="7.375" style="0" customWidth="1"/>
    <col min="26" max="26" width="16.625" style="0" customWidth="1"/>
  </cols>
  <sheetData>
    <row r="1" spans="3:23" ht="12.75">
      <c r="C1" s="54" t="s">
        <v>90</v>
      </c>
      <c r="D1" s="55"/>
      <c r="E1" s="54" t="s">
        <v>91</v>
      </c>
      <c r="F1" s="55"/>
      <c r="G1" s="54" t="s">
        <v>92</v>
      </c>
      <c r="H1" s="55"/>
      <c r="I1" s="54" t="s">
        <v>93</v>
      </c>
      <c r="J1" s="55"/>
      <c r="K1" s="54" t="s">
        <v>94</v>
      </c>
      <c r="L1" s="55"/>
      <c r="M1" s="54" t="s">
        <v>95</v>
      </c>
      <c r="N1" s="55"/>
      <c r="O1" s="54" t="s">
        <v>96</v>
      </c>
      <c r="P1" s="55"/>
      <c r="Q1" s="54" t="s">
        <v>97</v>
      </c>
      <c r="R1" s="55"/>
      <c r="S1" s="54" t="s">
        <v>98</v>
      </c>
      <c r="T1" s="55"/>
      <c r="U1" s="54" t="s">
        <v>99</v>
      </c>
      <c r="V1" s="55"/>
      <c r="W1" t="s">
        <v>103</v>
      </c>
    </row>
    <row r="2" spans="3:26" ht="13.5" thickBot="1">
      <c r="C2" s="56" t="s">
        <v>101</v>
      </c>
      <c r="D2" s="57" t="s">
        <v>102</v>
      </c>
      <c r="E2" s="56" t="s">
        <v>101</v>
      </c>
      <c r="F2" s="57" t="s">
        <v>102</v>
      </c>
      <c r="G2" s="56" t="s">
        <v>101</v>
      </c>
      <c r="H2" s="57" t="s">
        <v>102</v>
      </c>
      <c r="I2" s="56" t="s">
        <v>101</v>
      </c>
      <c r="J2" s="57" t="s">
        <v>102</v>
      </c>
      <c r="K2" s="56" t="s">
        <v>101</v>
      </c>
      <c r="L2" s="57" t="s">
        <v>102</v>
      </c>
      <c r="M2" s="56" t="s">
        <v>101</v>
      </c>
      <c r="N2" s="57" t="s">
        <v>102</v>
      </c>
      <c r="O2" s="56" t="s">
        <v>101</v>
      </c>
      <c r="P2" s="57" t="s">
        <v>102</v>
      </c>
      <c r="Q2" s="56" t="s">
        <v>101</v>
      </c>
      <c r="R2" s="57" t="s">
        <v>102</v>
      </c>
      <c r="S2" s="56" t="s">
        <v>101</v>
      </c>
      <c r="T2" s="57" t="s">
        <v>102</v>
      </c>
      <c r="U2" s="56" t="s">
        <v>101</v>
      </c>
      <c r="V2" s="57" t="s">
        <v>102</v>
      </c>
      <c r="W2" s="60" t="s">
        <v>104</v>
      </c>
      <c r="X2" s="60" t="s">
        <v>105</v>
      </c>
      <c r="Y2" s="60" t="s">
        <v>106</v>
      </c>
      <c r="Z2" s="60" t="s">
        <v>107</v>
      </c>
    </row>
    <row r="3" spans="1:26" ht="12.75">
      <c r="A3" s="39" t="s">
        <v>57</v>
      </c>
      <c r="B3" s="49">
        <v>215.97272727272727</v>
      </c>
      <c r="C3" s="54">
        <v>17</v>
      </c>
      <c r="D3" s="55">
        <v>6</v>
      </c>
      <c r="E3" s="54">
        <v>16</v>
      </c>
      <c r="F3" s="55">
        <v>8</v>
      </c>
      <c r="G3" s="54">
        <v>19</v>
      </c>
      <c r="H3" s="55">
        <v>2</v>
      </c>
      <c r="I3" s="54">
        <v>20</v>
      </c>
      <c r="J3" s="55">
        <v>6</v>
      </c>
      <c r="K3" s="54">
        <v>22</v>
      </c>
      <c r="L3" s="55">
        <v>5</v>
      </c>
      <c r="M3" s="54">
        <v>18</v>
      </c>
      <c r="N3" s="55">
        <v>4</v>
      </c>
      <c r="O3" s="54">
        <v>13</v>
      </c>
      <c r="P3" s="55">
        <v>12</v>
      </c>
      <c r="Q3" s="54">
        <v>14</v>
      </c>
      <c r="R3" s="55">
        <v>8</v>
      </c>
      <c r="S3" s="54">
        <v>15</v>
      </c>
      <c r="T3" s="55">
        <v>7</v>
      </c>
      <c r="U3" s="54">
        <v>15</v>
      </c>
      <c r="V3" s="55">
        <v>7</v>
      </c>
      <c r="W3">
        <f>C3+E3+G3+I3+K3+M3+O3+Q3+S3+U3</f>
        <v>169</v>
      </c>
      <c r="X3">
        <f>D3+F3+H3+J3+L3+N3+P3+R3+T3+V3</f>
        <v>65</v>
      </c>
      <c r="Y3">
        <f>W3*3+X3</f>
        <v>572</v>
      </c>
      <c r="Z3">
        <f>Y3/10</f>
        <v>57.2</v>
      </c>
    </row>
    <row r="4" spans="1:26" ht="12.75">
      <c r="A4" s="39" t="s">
        <v>56</v>
      </c>
      <c r="B4" s="49">
        <v>215.5909090909091</v>
      </c>
      <c r="C4" s="56">
        <v>18</v>
      </c>
      <c r="D4" s="57">
        <v>7</v>
      </c>
      <c r="E4" s="56">
        <v>14</v>
      </c>
      <c r="F4" s="57">
        <v>12</v>
      </c>
      <c r="G4" s="56">
        <v>15</v>
      </c>
      <c r="H4" s="57">
        <v>9</v>
      </c>
      <c r="I4" s="56">
        <v>19</v>
      </c>
      <c r="J4" s="57">
        <v>3</v>
      </c>
      <c r="K4" s="56">
        <v>19</v>
      </c>
      <c r="L4" s="57">
        <v>3</v>
      </c>
      <c r="M4" s="56">
        <v>17</v>
      </c>
      <c r="N4" s="57">
        <v>6</v>
      </c>
      <c r="O4" s="56">
        <v>13</v>
      </c>
      <c r="P4" s="57">
        <v>8</v>
      </c>
      <c r="Q4" s="56">
        <v>21</v>
      </c>
      <c r="R4" s="57">
        <v>5</v>
      </c>
      <c r="S4" s="56">
        <v>24</v>
      </c>
      <c r="T4" s="57">
        <v>2</v>
      </c>
      <c r="U4" s="56">
        <v>18</v>
      </c>
      <c r="V4" s="57">
        <v>5</v>
      </c>
      <c r="W4">
        <f aca="true" t="shared" si="0" ref="W4:W18">C4+E4+G4+I4+K4+M4+O4+Q4+S4+U4</f>
        <v>178</v>
      </c>
      <c r="X4">
        <f aca="true" t="shared" si="1" ref="X4:X18">D4+F4+H4+J4+L4+N4+P4+R4+T4+V4</f>
        <v>60</v>
      </c>
      <c r="Y4">
        <f aca="true" t="shared" si="2" ref="Y4:Y18">W4*3+X4</f>
        <v>594</v>
      </c>
      <c r="Z4">
        <f aca="true" t="shared" si="3" ref="Z4:Z18">Y4/10</f>
        <v>59.4</v>
      </c>
    </row>
    <row r="5" spans="1:26" ht="12.75">
      <c r="A5" s="39" t="s">
        <v>60</v>
      </c>
      <c r="B5" s="49">
        <v>214.21363636363634</v>
      </c>
      <c r="C5" s="56">
        <v>14</v>
      </c>
      <c r="D5" s="57">
        <v>7</v>
      </c>
      <c r="E5" s="56">
        <v>13</v>
      </c>
      <c r="F5" s="57">
        <v>8</v>
      </c>
      <c r="G5" s="56">
        <v>18</v>
      </c>
      <c r="H5" s="57">
        <v>8</v>
      </c>
      <c r="I5" s="56">
        <v>13</v>
      </c>
      <c r="J5" s="57">
        <v>7</v>
      </c>
      <c r="K5" s="56">
        <v>13</v>
      </c>
      <c r="L5" s="57">
        <v>6</v>
      </c>
      <c r="M5" s="56">
        <v>15</v>
      </c>
      <c r="N5" s="57">
        <v>8</v>
      </c>
      <c r="O5" s="56">
        <v>12</v>
      </c>
      <c r="P5" s="57">
        <v>5</v>
      </c>
      <c r="Q5" s="56">
        <v>14</v>
      </c>
      <c r="R5" s="57">
        <v>8</v>
      </c>
      <c r="S5" s="56">
        <v>11</v>
      </c>
      <c r="T5" s="57">
        <v>8</v>
      </c>
      <c r="U5" s="56">
        <v>8</v>
      </c>
      <c r="V5" s="57">
        <v>13</v>
      </c>
      <c r="W5">
        <f t="shared" si="0"/>
        <v>131</v>
      </c>
      <c r="X5">
        <f t="shared" si="1"/>
        <v>78</v>
      </c>
      <c r="Y5">
        <f t="shared" si="2"/>
        <v>471</v>
      </c>
      <c r="Z5">
        <f t="shared" si="3"/>
        <v>47.1</v>
      </c>
    </row>
    <row r="6" spans="1:26" ht="12.75">
      <c r="A6" s="39" t="s">
        <v>63</v>
      </c>
      <c r="B6" s="49">
        <v>212.8409090909091</v>
      </c>
      <c r="C6" s="56">
        <v>12</v>
      </c>
      <c r="D6" s="57">
        <v>8</v>
      </c>
      <c r="E6" s="56">
        <v>15</v>
      </c>
      <c r="F6" s="57">
        <v>7</v>
      </c>
      <c r="G6" s="56">
        <v>14</v>
      </c>
      <c r="H6" s="57">
        <v>6</v>
      </c>
      <c r="I6" s="56">
        <v>13</v>
      </c>
      <c r="J6" s="57">
        <v>9</v>
      </c>
      <c r="K6" s="56">
        <v>14</v>
      </c>
      <c r="L6" s="57">
        <v>11</v>
      </c>
      <c r="M6" s="56">
        <v>10</v>
      </c>
      <c r="N6" s="57">
        <v>10</v>
      </c>
      <c r="O6" s="56">
        <v>13</v>
      </c>
      <c r="P6" s="57">
        <v>4</v>
      </c>
      <c r="Q6" s="56">
        <v>11</v>
      </c>
      <c r="R6" s="57">
        <v>7</v>
      </c>
      <c r="S6" s="56">
        <v>14</v>
      </c>
      <c r="T6" s="57">
        <v>6</v>
      </c>
      <c r="U6" s="56">
        <v>10</v>
      </c>
      <c r="V6" s="57">
        <v>12</v>
      </c>
      <c r="W6">
        <f t="shared" si="0"/>
        <v>126</v>
      </c>
      <c r="X6">
        <f t="shared" si="1"/>
        <v>80</v>
      </c>
      <c r="Y6">
        <f t="shared" si="2"/>
        <v>458</v>
      </c>
      <c r="Z6">
        <f t="shared" si="3"/>
        <v>45.8</v>
      </c>
    </row>
    <row r="7" spans="1:26" ht="12.75">
      <c r="A7" s="39" t="s">
        <v>58</v>
      </c>
      <c r="B7" s="49">
        <v>212.29090909090908</v>
      </c>
      <c r="C7" s="56">
        <v>16</v>
      </c>
      <c r="D7" s="57">
        <v>2</v>
      </c>
      <c r="E7" s="56">
        <v>15</v>
      </c>
      <c r="F7" s="57">
        <v>9</v>
      </c>
      <c r="G7" s="56">
        <v>20</v>
      </c>
      <c r="H7" s="57">
        <v>5</v>
      </c>
      <c r="I7" s="56">
        <v>14</v>
      </c>
      <c r="J7" s="57">
        <v>6</v>
      </c>
      <c r="K7" s="56">
        <v>13</v>
      </c>
      <c r="L7" s="57">
        <v>6</v>
      </c>
      <c r="M7" s="56">
        <v>15</v>
      </c>
      <c r="N7" s="57">
        <v>6</v>
      </c>
      <c r="O7" s="56">
        <v>14</v>
      </c>
      <c r="P7" s="57">
        <v>7</v>
      </c>
      <c r="Q7" s="56">
        <v>17</v>
      </c>
      <c r="R7" s="57">
        <v>7</v>
      </c>
      <c r="S7" s="56">
        <v>16</v>
      </c>
      <c r="T7" s="57">
        <v>4</v>
      </c>
      <c r="U7" s="56">
        <v>17</v>
      </c>
      <c r="V7" s="57">
        <v>8</v>
      </c>
      <c r="W7">
        <f t="shared" si="0"/>
        <v>157</v>
      </c>
      <c r="X7">
        <f t="shared" si="1"/>
        <v>60</v>
      </c>
      <c r="Y7">
        <f t="shared" si="2"/>
        <v>531</v>
      </c>
      <c r="Z7">
        <f t="shared" si="3"/>
        <v>53.1</v>
      </c>
    </row>
    <row r="8" spans="1:26" ht="12.75">
      <c r="A8" s="39" t="s">
        <v>66</v>
      </c>
      <c r="B8" s="50">
        <v>210.40454545454546</v>
      </c>
      <c r="C8" s="56">
        <v>9</v>
      </c>
      <c r="D8" s="57">
        <v>9</v>
      </c>
      <c r="E8" s="56">
        <v>15</v>
      </c>
      <c r="F8" s="57">
        <v>9</v>
      </c>
      <c r="G8" s="56">
        <v>14</v>
      </c>
      <c r="H8" s="57">
        <v>5</v>
      </c>
      <c r="I8" s="56">
        <v>17</v>
      </c>
      <c r="J8" s="57">
        <v>5</v>
      </c>
      <c r="K8" s="56">
        <v>16</v>
      </c>
      <c r="L8" s="57">
        <v>7</v>
      </c>
      <c r="M8" s="56">
        <v>12</v>
      </c>
      <c r="N8" s="57">
        <v>9</v>
      </c>
      <c r="O8" s="56">
        <v>12</v>
      </c>
      <c r="P8" s="57">
        <v>12</v>
      </c>
      <c r="Q8" s="56">
        <v>12</v>
      </c>
      <c r="R8" s="57">
        <v>6</v>
      </c>
      <c r="S8" s="56">
        <v>8</v>
      </c>
      <c r="T8" s="57">
        <v>9</v>
      </c>
      <c r="U8" s="56">
        <v>22</v>
      </c>
      <c r="V8" s="57">
        <v>4</v>
      </c>
      <c r="W8">
        <f t="shared" si="0"/>
        <v>137</v>
      </c>
      <c r="X8">
        <f t="shared" si="1"/>
        <v>75</v>
      </c>
      <c r="Y8">
        <f t="shared" si="2"/>
        <v>486</v>
      </c>
      <c r="Z8">
        <f t="shared" si="3"/>
        <v>48.6</v>
      </c>
    </row>
    <row r="9" spans="1:26" ht="12.75">
      <c r="A9" s="39" t="s">
        <v>65</v>
      </c>
      <c r="B9" s="51">
        <v>205.07727272727274</v>
      </c>
      <c r="C9" s="56">
        <v>11</v>
      </c>
      <c r="D9" s="57">
        <v>6</v>
      </c>
      <c r="E9" s="56">
        <v>6</v>
      </c>
      <c r="F9" s="57">
        <v>12</v>
      </c>
      <c r="G9" s="56">
        <v>12</v>
      </c>
      <c r="H9" s="57">
        <v>12</v>
      </c>
      <c r="I9" s="56">
        <v>11</v>
      </c>
      <c r="J9" s="57">
        <v>6</v>
      </c>
      <c r="K9" s="56">
        <v>11</v>
      </c>
      <c r="L9" s="57">
        <v>3</v>
      </c>
      <c r="M9" s="56">
        <v>8</v>
      </c>
      <c r="N9" s="57">
        <v>8</v>
      </c>
      <c r="O9" s="56">
        <v>12</v>
      </c>
      <c r="P9" s="57">
        <v>7</v>
      </c>
      <c r="Q9" s="56">
        <v>12</v>
      </c>
      <c r="R9" s="57">
        <v>7</v>
      </c>
      <c r="S9" s="56">
        <v>9</v>
      </c>
      <c r="T9" s="57">
        <v>12</v>
      </c>
      <c r="U9" s="56">
        <v>7</v>
      </c>
      <c r="V9" s="57">
        <v>6</v>
      </c>
      <c r="W9">
        <f t="shared" si="0"/>
        <v>99</v>
      </c>
      <c r="X9">
        <f t="shared" si="1"/>
        <v>79</v>
      </c>
      <c r="Y9">
        <f t="shared" si="2"/>
        <v>376</v>
      </c>
      <c r="Z9">
        <f t="shared" si="3"/>
        <v>37.6</v>
      </c>
    </row>
    <row r="10" spans="1:26" ht="12.75">
      <c r="A10" s="39" t="s">
        <v>62</v>
      </c>
      <c r="B10" s="51">
        <v>204.31363636363633</v>
      </c>
      <c r="C10" s="56">
        <v>12</v>
      </c>
      <c r="D10" s="57">
        <v>9</v>
      </c>
      <c r="E10" s="56">
        <v>9</v>
      </c>
      <c r="F10" s="57">
        <v>12</v>
      </c>
      <c r="G10" s="56">
        <v>6</v>
      </c>
      <c r="H10" s="57">
        <v>7</v>
      </c>
      <c r="I10" s="56">
        <v>9</v>
      </c>
      <c r="J10" s="57">
        <v>5</v>
      </c>
      <c r="K10" s="56">
        <v>12</v>
      </c>
      <c r="L10" s="57">
        <v>7</v>
      </c>
      <c r="M10" s="56">
        <v>8</v>
      </c>
      <c r="N10" s="57">
        <v>5</v>
      </c>
      <c r="O10" s="56">
        <v>11</v>
      </c>
      <c r="P10" s="57">
        <v>9</v>
      </c>
      <c r="Q10" s="56">
        <v>13</v>
      </c>
      <c r="R10" s="57">
        <v>7</v>
      </c>
      <c r="S10" s="56">
        <v>13</v>
      </c>
      <c r="T10" s="57">
        <v>11</v>
      </c>
      <c r="U10" s="56">
        <v>12</v>
      </c>
      <c r="V10" s="57">
        <v>5</v>
      </c>
      <c r="W10">
        <f t="shared" si="0"/>
        <v>105</v>
      </c>
      <c r="X10">
        <f t="shared" si="1"/>
        <v>77</v>
      </c>
      <c r="Y10">
        <f t="shared" si="2"/>
        <v>392</v>
      </c>
      <c r="Z10">
        <f t="shared" si="3"/>
        <v>39.2</v>
      </c>
    </row>
    <row r="11" spans="1:26" ht="12.75">
      <c r="A11" s="39" t="s">
        <v>59</v>
      </c>
      <c r="B11" s="51">
        <v>202.71818181818182</v>
      </c>
      <c r="C11" s="56">
        <v>14</v>
      </c>
      <c r="D11" s="57">
        <v>8</v>
      </c>
      <c r="E11" s="56">
        <v>11</v>
      </c>
      <c r="F11" s="57">
        <v>7</v>
      </c>
      <c r="G11" s="56">
        <v>10</v>
      </c>
      <c r="H11" s="57">
        <v>3</v>
      </c>
      <c r="I11" s="56">
        <v>15</v>
      </c>
      <c r="J11" s="57">
        <v>11</v>
      </c>
      <c r="K11" s="56">
        <v>14</v>
      </c>
      <c r="L11" s="57">
        <v>10</v>
      </c>
      <c r="M11" s="56">
        <v>12</v>
      </c>
      <c r="N11" s="57">
        <v>9</v>
      </c>
      <c r="O11" s="56">
        <v>10</v>
      </c>
      <c r="P11" s="57">
        <v>6</v>
      </c>
      <c r="Q11" s="56">
        <v>11</v>
      </c>
      <c r="R11" s="57">
        <v>6</v>
      </c>
      <c r="S11" s="56">
        <v>11</v>
      </c>
      <c r="T11" s="57">
        <v>6</v>
      </c>
      <c r="U11" s="56">
        <v>15</v>
      </c>
      <c r="V11" s="57">
        <v>7</v>
      </c>
      <c r="W11">
        <f t="shared" si="0"/>
        <v>123</v>
      </c>
      <c r="X11">
        <f t="shared" si="1"/>
        <v>73</v>
      </c>
      <c r="Y11">
        <f t="shared" si="2"/>
        <v>442</v>
      </c>
      <c r="Z11">
        <f t="shared" si="3"/>
        <v>44.2</v>
      </c>
    </row>
    <row r="12" spans="1:26" ht="12.75">
      <c r="A12" s="39" t="s">
        <v>68</v>
      </c>
      <c r="B12" s="52">
        <v>200.56363636363636</v>
      </c>
      <c r="C12" s="56">
        <v>7</v>
      </c>
      <c r="D12" s="57">
        <v>10</v>
      </c>
      <c r="E12" s="56">
        <v>8</v>
      </c>
      <c r="F12" s="57">
        <v>8</v>
      </c>
      <c r="G12" s="56">
        <v>16</v>
      </c>
      <c r="H12" s="57">
        <v>3</v>
      </c>
      <c r="I12" s="56">
        <v>8</v>
      </c>
      <c r="J12" s="57">
        <v>10</v>
      </c>
      <c r="K12" s="56">
        <v>7</v>
      </c>
      <c r="L12" s="57">
        <v>7</v>
      </c>
      <c r="M12" s="56">
        <v>17</v>
      </c>
      <c r="N12" s="57">
        <v>2</v>
      </c>
      <c r="O12" s="56">
        <v>8</v>
      </c>
      <c r="P12" s="57">
        <v>8</v>
      </c>
      <c r="Q12" s="56">
        <v>10</v>
      </c>
      <c r="R12" s="57">
        <v>6</v>
      </c>
      <c r="S12" s="56">
        <v>10</v>
      </c>
      <c r="T12" s="57">
        <v>10</v>
      </c>
      <c r="U12" s="56">
        <v>12</v>
      </c>
      <c r="V12" s="57">
        <v>5</v>
      </c>
      <c r="W12">
        <f t="shared" si="0"/>
        <v>103</v>
      </c>
      <c r="X12">
        <f t="shared" si="1"/>
        <v>69</v>
      </c>
      <c r="Y12">
        <f t="shared" si="2"/>
        <v>378</v>
      </c>
      <c r="Z12">
        <f t="shared" si="3"/>
        <v>37.8</v>
      </c>
    </row>
    <row r="13" spans="1:26" ht="12.75">
      <c r="A13" s="39" t="s">
        <v>67</v>
      </c>
      <c r="B13" s="52">
        <v>198.91363636363639</v>
      </c>
      <c r="C13" s="56">
        <v>8</v>
      </c>
      <c r="D13" s="57">
        <v>7</v>
      </c>
      <c r="E13" s="56">
        <v>11</v>
      </c>
      <c r="F13" s="57">
        <v>9</v>
      </c>
      <c r="G13" s="56">
        <v>11</v>
      </c>
      <c r="H13" s="57">
        <v>6</v>
      </c>
      <c r="I13" s="56">
        <v>11</v>
      </c>
      <c r="J13" s="57">
        <v>4</v>
      </c>
      <c r="K13" s="56">
        <v>7</v>
      </c>
      <c r="L13" s="57">
        <v>9</v>
      </c>
      <c r="M13" s="56">
        <v>11</v>
      </c>
      <c r="N13" s="57">
        <v>11</v>
      </c>
      <c r="O13" s="56">
        <v>15</v>
      </c>
      <c r="P13" s="57">
        <v>6</v>
      </c>
      <c r="Q13" s="56">
        <v>12</v>
      </c>
      <c r="R13" s="57">
        <v>10</v>
      </c>
      <c r="S13" s="56">
        <v>7</v>
      </c>
      <c r="T13" s="57">
        <v>12</v>
      </c>
      <c r="U13" s="56">
        <v>9</v>
      </c>
      <c r="V13" s="57">
        <v>6</v>
      </c>
      <c r="W13">
        <f t="shared" si="0"/>
        <v>102</v>
      </c>
      <c r="X13">
        <f t="shared" si="1"/>
        <v>80</v>
      </c>
      <c r="Y13">
        <f t="shared" si="2"/>
        <v>386</v>
      </c>
      <c r="Z13">
        <f t="shared" si="3"/>
        <v>38.6</v>
      </c>
    </row>
    <row r="14" spans="1:26" ht="12.75">
      <c r="A14" s="39" t="s">
        <v>61</v>
      </c>
      <c r="B14" s="52">
        <v>198.68636363636364</v>
      </c>
      <c r="C14" s="56">
        <v>13</v>
      </c>
      <c r="D14" s="57">
        <v>9</v>
      </c>
      <c r="E14" s="56">
        <v>9</v>
      </c>
      <c r="F14" s="57">
        <v>7</v>
      </c>
      <c r="G14" s="56">
        <v>6</v>
      </c>
      <c r="H14" s="57">
        <v>9</v>
      </c>
      <c r="I14" s="56">
        <v>10</v>
      </c>
      <c r="J14" s="57">
        <v>6</v>
      </c>
      <c r="K14" s="56">
        <v>15</v>
      </c>
      <c r="L14" s="57">
        <v>7</v>
      </c>
      <c r="M14" s="56">
        <v>8</v>
      </c>
      <c r="N14" s="57">
        <v>9</v>
      </c>
      <c r="O14" s="56">
        <v>9</v>
      </c>
      <c r="P14" s="57">
        <v>11</v>
      </c>
      <c r="Q14" s="56">
        <v>8</v>
      </c>
      <c r="R14" s="57">
        <v>10</v>
      </c>
      <c r="S14" s="56">
        <v>11</v>
      </c>
      <c r="T14" s="57">
        <v>7</v>
      </c>
      <c r="U14" s="56">
        <v>9</v>
      </c>
      <c r="V14" s="57">
        <v>9</v>
      </c>
      <c r="W14">
        <f t="shared" si="0"/>
        <v>98</v>
      </c>
      <c r="X14">
        <f t="shared" si="1"/>
        <v>84</v>
      </c>
      <c r="Y14">
        <f t="shared" si="2"/>
        <v>378</v>
      </c>
      <c r="Z14">
        <f t="shared" si="3"/>
        <v>37.8</v>
      </c>
    </row>
    <row r="15" spans="1:26" ht="12.75">
      <c r="A15" s="39" t="s">
        <v>71</v>
      </c>
      <c r="B15" s="52">
        <v>198.32272727272726</v>
      </c>
      <c r="C15" s="56">
        <v>6</v>
      </c>
      <c r="D15" s="57">
        <v>7</v>
      </c>
      <c r="E15" s="56">
        <v>12</v>
      </c>
      <c r="F15" s="57">
        <v>4</v>
      </c>
      <c r="G15" s="56">
        <v>8</v>
      </c>
      <c r="H15" s="57">
        <v>8</v>
      </c>
      <c r="I15" s="56">
        <v>10</v>
      </c>
      <c r="J15" s="57">
        <v>3</v>
      </c>
      <c r="K15" s="56">
        <v>6</v>
      </c>
      <c r="L15" s="57">
        <v>9</v>
      </c>
      <c r="M15" s="56">
        <v>8</v>
      </c>
      <c r="N15" s="57">
        <v>7</v>
      </c>
      <c r="O15" s="56">
        <v>8</v>
      </c>
      <c r="P15" s="57">
        <v>10</v>
      </c>
      <c r="Q15" s="56">
        <v>8</v>
      </c>
      <c r="R15" s="57">
        <v>8</v>
      </c>
      <c r="S15" s="56">
        <v>7</v>
      </c>
      <c r="T15" s="57">
        <v>5</v>
      </c>
      <c r="U15" s="56">
        <v>6</v>
      </c>
      <c r="V15" s="57">
        <v>7</v>
      </c>
      <c r="W15">
        <f t="shared" si="0"/>
        <v>79</v>
      </c>
      <c r="X15">
        <f t="shared" si="1"/>
        <v>68</v>
      </c>
      <c r="Y15">
        <f t="shared" si="2"/>
        <v>305</v>
      </c>
      <c r="Z15">
        <f t="shared" si="3"/>
        <v>30.5</v>
      </c>
    </row>
    <row r="16" spans="1:26" ht="12.75">
      <c r="A16" s="39" t="s">
        <v>64</v>
      </c>
      <c r="B16" s="52">
        <v>197.64090909090908</v>
      </c>
      <c r="C16" s="56">
        <v>10</v>
      </c>
      <c r="D16" s="57">
        <v>10</v>
      </c>
      <c r="E16" s="56">
        <v>8</v>
      </c>
      <c r="F16" s="57">
        <v>5</v>
      </c>
      <c r="G16" s="56">
        <v>8</v>
      </c>
      <c r="H16" s="57">
        <v>6</v>
      </c>
      <c r="I16" s="56">
        <v>9</v>
      </c>
      <c r="J16" s="57">
        <v>8</v>
      </c>
      <c r="K16" s="56">
        <v>8</v>
      </c>
      <c r="L16" s="57">
        <v>4</v>
      </c>
      <c r="M16" s="56">
        <v>9</v>
      </c>
      <c r="N16" s="57">
        <v>9</v>
      </c>
      <c r="O16" s="56">
        <v>11</v>
      </c>
      <c r="P16" s="57">
        <v>8</v>
      </c>
      <c r="Q16" s="56">
        <v>8</v>
      </c>
      <c r="R16" s="57">
        <v>6</v>
      </c>
      <c r="S16" s="56">
        <v>12</v>
      </c>
      <c r="T16" s="57">
        <v>5</v>
      </c>
      <c r="U16" s="56">
        <v>11</v>
      </c>
      <c r="V16" s="57">
        <v>5</v>
      </c>
      <c r="W16">
        <f t="shared" si="0"/>
        <v>94</v>
      </c>
      <c r="X16">
        <f t="shared" si="1"/>
        <v>66</v>
      </c>
      <c r="Y16">
        <f t="shared" si="2"/>
        <v>348</v>
      </c>
      <c r="Z16">
        <f t="shared" si="3"/>
        <v>34.8</v>
      </c>
    </row>
    <row r="17" spans="1:26" ht="12.75">
      <c r="A17" s="39" t="s">
        <v>69</v>
      </c>
      <c r="B17" s="53">
        <v>195.76363636363638</v>
      </c>
      <c r="C17" s="56">
        <v>8</v>
      </c>
      <c r="D17" s="57">
        <v>4</v>
      </c>
      <c r="E17" s="56">
        <v>5</v>
      </c>
      <c r="F17" s="57">
        <v>10</v>
      </c>
      <c r="G17" s="56">
        <v>7</v>
      </c>
      <c r="H17" s="57">
        <v>7</v>
      </c>
      <c r="I17" s="56">
        <v>7</v>
      </c>
      <c r="J17" s="57">
        <v>6</v>
      </c>
      <c r="K17" s="56">
        <v>5</v>
      </c>
      <c r="L17" s="57">
        <v>8</v>
      </c>
      <c r="M17" s="56">
        <v>8</v>
      </c>
      <c r="N17" s="57">
        <v>5</v>
      </c>
      <c r="O17" s="56">
        <v>7</v>
      </c>
      <c r="P17" s="57">
        <v>3</v>
      </c>
      <c r="Q17" s="56">
        <v>8</v>
      </c>
      <c r="R17" s="57">
        <v>8</v>
      </c>
      <c r="S17" s="56">
        <v>5</v>
      </c>
      <c r="T17" s="57">
        <v>7</v>
      </c>
      <c r="U17" s="56">
        <v>5</v>
      </c>
      <c r="V17" s="57">
        <v>9</v>
      </c>
      <c r="W17">
        <f t="shared" si="0"/>
        <v>65</v>
      </c>
      <c r="X17">
        <f t="shared" si="1"/>
        <v>67</v>
      </c>
      <c r="Y17">
        <f t="shared" si="2"/>
        <v>262</v>
      </c>
      <c r="Z17">
        <f t="shared" si="3"/>
        <v>26.2</v>
      </c>
    </row>
    <row r="18" spans="1:26" ht="13.5" thickBot="1">
      <c r="A18" s="39" t="s">
        <v>70</v>
      </c>
      <c r="B18" s="53">
        <v>192.7818181818182</v>
      </c>
      <c r="C18" s="58">
        <v>7</v>
      </c>
      <c r="D18" s="59">
        <v>7</v>
      </c>
      <c r="E18" s="58">
        <v>4</v>
      </c>
      <c r="F18" s="59">
        <v>11</v>
      </c>
      <c r="G18" s="58">
        <v>5</v>
      </c>
      <c r="H18" s="59">
        <v>6</v>
      </c>
      <c r="I18" s="58">
        <v>3</v>
      </c>
      <c r="J18" s="59">
        <v>7</v>
      </c>
      <c r="K18" s="58">
        <v>3</v>
      </c>
      <c r="L18" s="59">
        <v>8</v>
      </c>
      <c r="M18" s="58">
        <v>6</v>
      </c>
      <c r="N18" s="59">
        <v>8</v>
      </c>
      <c r="O18" s="58">
        <v>10</v>
      </c>
      <c r="P18" s="59">
        <v>8</v>
      </c>
      <c r="Q18" s="58">
        <v>4</v>
      </c>
      <c r="R18" s="59">
        <v>5</v>
      </c>
      <c r="S18" s="58">
        <v>7</v>
      </c>
      <c r="T18" s="59">
        <v>9</v>
      </c>
      <c r="U18" s="58">
        <v>4</v>
      </c>
      <c r="V18" s="59">
        <v>5</v>
      </c>
      <c r="W18">
        <f t="shared" si="0"/>
        <v>53</v>
      </c>
      <c r="X18">
        <f t="shared" si="1"/>
        <v>74</v>
      </c>
      <c r="Y18">
        <f t="shared" si="2"/>
        <v>233</v>
      </c>
      <c r="Z18">
        <f t="shared" si="3"/>
        <v>23.3</v>
      </c>
    </row>
    <row r="22" spans="1:3" ht="12.75">
      <c r="A22" s="5" t="s">
        <v>74</v>
      </c>
      <c r="B22" s="5" t="s">
        <v>108</v>
      </c>
      <c r="C22" s="5" t="s">
        <v>100</v>
      </c>
    </row>
    <row r="23" spans="1:3" ht="12.75">
      <c r="A23" s="39" t="s">
        <v>56</v>
      </c>
      <c r="B23" s="40">
        <v>215.5909090909091</v>
      </c>
      <c r="C23" s="5">
        <v>59.4</v>
      </c>
    </row>
    <row r="24" spans="1:3" ht="12.75">
      <c r="A24" s="39" t="s">
        <v>57</v>
      </c>
      <c r="B24" s="40">
        <v>215.97272727272727</v>
      </c>
      <c r="C24" s="5">
        <v>57.2</v>
      </c>
    </row>
    <row r="25" spans="1:3" ht="12.75">
      <c r="A25" s="39" t="s">
        <v>58</v>
      </c>
      <c r="B25" s="40">
        <v>212.29090909090908</v>
      </c>
      <c r="C25" s="5">
        <v>53.1</v>
      </c>
    </row>
    <row r="26" spans="1:3" ht="12.75">
      <c r="A26" s="39" t="s">
        <v>66</v>
      </c>
      <c r="B26" s="41">
        <v>210.40454545454546</v>
      </c>
      <c r="C26" s="5">
        <v>48.6</v>
      </c>
    </row>
    <row r="27" spans="1:3" ht="12.75">
      <c r="A27" s="39" t="s">
        <v>60</v>
      </c>
      <c r="B27" s="40">
        <v>214.21363636363634</v>
      </c>
      <c r="C27" s="5">
        <v>47.1</v>
      </c>
    </row>
    <row r="28" spans="1:3" ht="12.75">
      <c r="A28" s="39" t="s">
        <v>63</v>
      </c>
      <c r="B28" s="40">
        <v>212.8409090909091</v>
      </c>
      <c r="C28" s="5">
        <v>45.8</v>
      </c>
    </row>
    <row r="29" spans="1:3" ht="12.75">
      <c r="A29" s="39" t="s">
        <v>59</v>
      </c>
      <c r="B29" s="42">
        <v>202.71818181818182</v>
      </c>
      <c r="C29" s="5">
        <v>44.2</v>
      </c>
    </row>
    <row r="30" spans="1:3" ht="12.75">
      <c r="A30" s="39" t="s">
        <v>62</v>
      </c>
      <c r="B30" s="42">
        <v>204.31363636363633</v>
      </c>
      <c r="C30" s="5">
        <v>39.2</v>
      </c>
    </row>
    <row r="31" spans="1:3" ht="12.75">
      <c r="A31" s="39" t="s">
        <v>67</v>
      </c>
      <c r="B31" s="43">
        <v>198.91363636363639</v>
      </c>
      <c r="C31" s="5">
        <v>38.6</v>
      </c>
    </row>
    <row r="32" spans="1:3" ht="12.75">
      <c r="A32" s="39" t="s">
        <v>68</v>
      </c>
      <c r="B32" s="43">
        <v>200.56363636363636</v>
      </c>
      <c r="C32" s="5">
        <v>37.8</v>
      </c>
    </row>
    <row r="33" spans="1:3" ht="12.75">
      <c r="A33" s="39" t="s">
        <v>61</v>
      </c>
      <c r="B33" s="43">
        <v>198.68636363636364</v>
      </c>
      <c r="C33" s="5">
        <v>37.8</v>
      </c>
    </row>
    <row r="34" spans="1:3" ht="12.75">
      <c r="A34" s="39" t="s">
        <v>65</v>
      </c>
      <c r="B34" s="42">
        <v>205.07727272727274</v>
      </c>
      <c r="C34" s="5">
        <v>37.6</v>
      </c>
    </row>
    <row r="35" spans="1:3" ht="12.75">
      <c r="A35" s="39" t="s">
        <v>64</v>
      </c>
      <c r="B35" s="43">
        <v>197.64090909090908</v>
      </c>
      <c r="C35" s="5">
        <v>34.8</v>
      </c>
    </row>
    <row r="36" spans="1:3" ht="12.75">
      <c r="A36" s="39" t="s">
        <v>71</v>
      </c>
      <c r="B36" s="43">
        <v>198.32272727272726</v>
      </c>
      <c r="C36" s="5">
        <v>30.5</v>
      </c>
    </row>
    <row r="37" spans="1:3" ht="12.75">
      <c r="A37" s="39" t="s">
        <v>69</v>
      </c>
      <c r="B37" s="44">
        <v>195.76363636363638</v>
      </c>
      <c r="C37" s="5">
        <v>26.2</v>
      </c>
    </row>
    <row r="38" spans="1:3" ht="12.75">
      <c r="A38" s="39" t="s">
        <v>70</v>
      </c>
      <c r="B38" s="44">
        <v>192.7818181818182</v>
      </c>
      <c r="C38" s="5">
        <v>23.3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16</v>
      </c>
      <c r="K24">
        <v>8</v>
      </c>
      <c r="L24">
        <v>19</v>
      </c>
      <c r="M24">
        <f>J24*3+K24</f>
        <v>56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17.03770087491678</v>
      </c>
      <c r="Q24" s="34">
        <f>P24/$P$43</f>
        <v>12.811251010406815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14</v>
      </c>
      <c r="K25">
        <v>12</v>
      </c>
      <c r="L25">
        <v>17</v>
      </c>
      <c r="M25">
        <f aca="true" t="shared" si="5" ref="M25:M39">J25*3+K25</f>
        <v>54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5.089565481005601</v>
      </c>
      <c r="P25" s="31">
        <f aca="true" t="shared" si="8" ref="P25:P39">O25-$O$41</f>
        <v>17.540857383890383</v>
      </c>
      <c r="Q25" s="34">
        <f aca="true" t="shared" si="9" ref="Q25:Q39">P25/$P$43</f>
        <v>13.189592218607675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8</v>
      </c>
      <c r="L26">
        <v>7</v>
      </c>
      <c r="M26">
        <f t="shared" si="5"/>
        <v>47</v>
      </c>
      <c r="N26" s="31">
        <f t="shared" si="6"/>
        <v>0.5655737704918032</v>
      </c>
      <c r="O26" s="31">
        <f t="shared" si="7"/>
        <v>-5.077939391352424</v>
      </c>
      <c r="P26" s="31">
        <f t="shared" si="8"/>
        <v>7.3733525115323575</v>
      </c>
      <c r="Q26" s="34">
        <f t="shared" si="9"/>
        <v>5.544285024543603</v>
      </c>
      <c r="S26" s="31">
        <f t="shared" si="10"/>
        <v>0.5655737704918032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15</v>
      </c>
      <c r="K27">
        <v>7</v>
      </c>
      <c r="L27">
        <v>16</v>
      </c>
      <c r="M27">
        <f t="shared" si="5"/>
        <v>52</v>
      </c>
      <c r="N27" s="31">
        <f t="shared" si="6"/>
        <v>0.6147540983606558</v>
      </c>
      <c r="O27" s="31">
        <f t="shared" si="7"/>
        <v>2.7734678138488915</v>
      </c>
      <c r="P27" s="31">
        <f t="shared" si="8"/>
        <v>15.224759716733672</v>
      </c>
      <c r="Q27" s="34">
        <f t="shared" si="9"/>
        <v>11.448036312890013</v>
      </c>
      <c r="S27" s="31">
        <f t="shared" si="10"/>
        <v>0.6147540983606558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15</v>
      </c>
      <c r="K28">
        <v>9</v>
      </c>
      <c r="L28">
        <v>6</v>
      </c>
      <c r="M28">
        <f t="shared" si="5"/>
        <v>54</v>
      </c>
      <c r="N28" s="31">
        <f t="shared" si="6"/>
        <v>0.6475409836065574</v>
      </c>
      <c r="O28" s="31">
        <f t="shared" si="7"/>
        <v>7.521522495623582</v>
      </c>
      <c r="P28" s="31">
        <f t="shared" si="8"/>
        <v>19.972814398508362</v>
      </c>
      <c r="Q28" s="34">
        <f t="shared" si="9"/>
        <v>15.0182668731005</v>
      </c>
      <c r="S28" s="31">
        <f t="shared" si="10"/>
        <v>0.6475409836065574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15</v>
      </c>
      <c r="K29">
        <v>9</v>
      </c>
      <c r="L29">
        <v>21</v>
      </c>
      <c r="M29">
        <f t="shared" si="5"/>
        <v>54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22.561864527978962</v>
      </c>
      <c r="Q29" s="34">
        <f t="shared" si="9"/>
        <v>16.965065407168325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6</v>
      </c>
      <c r="K30">
        <v>12</v>
      </c>
      <c r="L30">
        <v>-11</v>
      </c>
      <c r="M30">
        <f t="shared" si="5"/>
        <v>30</v>
      </c>
      <c r="N30" s="31">
        <f t="shared" si="6"/>
        <v>0.4016393442622951</v>
      </c>
      <c r="O30" s="31">
        <f t="shared" si="7"/>
        <v>-12.451291902884781</v>
      </c>
      <c r="P30" s="31">
        <f t="shared" si="8"/>
        <v>0</v>
      </c>
      <c r="Q30" s="34">
        <f t="shared" si="9"/>
        <v>0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12</v>
      </c>
      <c r="L31">
        <v>-2</v>
      </c>
      <c r="M31">
        <f t="shared" si="5"/>
        <v>39</v>
      </c>
      <c r="N31" s="31">
        <f t="shared" si="6"/>
        <v>0.5</v>
      </c>
      <c r="O31" s="31">
        <f t="shared" si="7"/>
        <v>0.6212643826706743</v>
      </c>
      <c r="P31" s="31">
        <f t="shared" si="8"/>
        <v>13.072556285555455</v>
      </c>
      <c r="Q31" s="34">
        <f t="shared" si="9"/>
        <v>9.829718290716283</v>
      </c>
      <c r="S31" s="31">
        <f t="shared" si="10"/>
        <v>0.5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11</v>
      </c>
      <c r="K32">
        <v>7</v>
      </c>
      <c r="L32">
        <v>-2</v>
      </c>
      <c r="M32">
        <f t="shared" si="5"/>
        <v>40</v>
      </c>
      <c r="N32" s="31">
        <f t="shared" si="6"/>
        <v>0.48360655737704916</v>
      </c>
      <c r="O32" s="31">
        <f t="shared" si="7"/>
        <v>0.8601257871003212</v>
      </c>
      <c r="P32" s="31">
        <f t="shared" si="8"/>
        <v>13.311417689985102</v>
      </c>
      <c r="Q32" s="34">
        <f t="shared" si="9"/>
        <v>10.009326644643407</v>
      </c>
      <c r="S32" s="31">
        <f t="shared" si="10"/>
        <v>0.48360655737704916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8</v>
      </c>
      <c r="L33">
        <v>-9</v>
      </c>
      <c r="M33">
        <f t="shared" si="5"/>
        <v>32</v>
      </c>
      <c r="N33" s="31">
        <f t="shared" si="6"/>
        <v>0.4016393442622951</v>
      </c>
      <c r="O33" s="31">
        <f t="shared" si="7"/>
        <v>-6.129773161000702</v>
      </c>
      <c r="P33" s="31">
        <f t="shared" si="8"/>
        <v>6.32151874188408</v>
      </c>
      <c r="Q33" s="34">
        <f t="shared" si="9"/>
        <v>4.753373941932386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9</v>
      </c>
      <c r="L34">
        <v>2</v>
      </c>
      <c r="M34">
        <f t="shared" si="5"/>
        <v>42</v>
      </c>
      <c r="N34" s="31">
        <f t="shared" si="6"/>
        <v>0.5163934426229508</v>
      </c>
      <c r="O34" s="31">
        <f t="shared" si="7"/>
        <v>10.156855900508317</v>
      </c>
      <c r="P34" s="31">
        <f t="shared" si="8"/>
        <v>22.6081478033931</v>
      </c>
      <c r="Q34" s="34">
        <f t="shared" si="9"/>
        <v>16.999867441977333</v>
      </c>
      <c r="S34" s="31">
        <f t="shared" si="10"/>
        <v>0.5163934426229508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9</v>
      </c>
      <c r="K35">
        <v>7</v>
      </c>
      <c r="L35">
        <v>-1</v>
      </c>
      <c r="M35">
        <f t="shared" si="5"/>
        <v>34</v>
      </c>
      <c r="N35" s="31">
        <f t="shared" si="6"/>
        <v>0.4180327868852459</v>
      </c>
      <c r="O35" s="31">
        <f t="shared" si="7"/>
        <v>-1.5298520993850184</v>
      </c>
      <c r="P35" s="31">
        <f t="shared" si="8"/>
        <v>10.921439803499762</v>
      </c>
      <c r="Q35" s="34">
        <f t="shared" si="9"/>
        <v>8.212217584103287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12</v>
      </c>
      <c r="K36">
        <v>4</v>
      </c>
      <c r="L36">
        <v>-8</v>
      </c>
      <c r="M36">
        <f t="shared" si="5"/>
        <v>40</v>
      </c>
      <c r="N36" s="31">
        <f t="shared" si="6"/>
        <v>0.4672131147540984</v>
      </c>
      <c r="O36" s="31">
        <f t="shared" si="7"/>
        <v>4.970462056090592</v>
      </c>
      <c r="P36" s="31">
        <f t="shared" si="8"/>
        <v>17.421753958975373</v>
      </c>
      <c r="Q36" s="34">
        <f t="shared" si="9"/>
        <v>13.100034133042753</v>
      </c>
      <c r="S36" s="31">
        <f t="shared" si="10"/>
        <v>0.4672131147540984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5</v>
      </c>
      <c r="L37">
        <v>-13</v>
      </c>
      <c r="M37">
        <f t="shared" si="5"/>
        <v>29</v>
      </c>
      <c r="N37" s="31">
        <f t="shared" si="6"/>
        <v>0.3524590163934426</v>
      </c>
      <c r="O37" s="31">
        <f t="shared" si="7"/>
        <v>-8.094816852325163</v>
      </c>
      <c r="P37" s="31">
        <f t="shared" si="8"/>
        <v>4.356475050559618</v>
      </c>
      <c r="Q37" s="34">
        <f t="shared" si="9"/>
        <v>3.275787960068093</v>
      </c>
      <c r="S37" s="31">
        <f t="shared" si="10"/>
        <v>0.3524590163934426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5</v>
      </c>
      <c r="K38">
        <v>10</v>
      </c>
      <c r="L38">
        <v>-20</v>
      </c>
      <c r="M38">
        <f t="shared" si="5"/>
        <v>25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4.904254905458618</v>
      </c>
      <c r="Q38" s="34">
        <f t="shared" si="9"/>
        <v>3.6876830432765884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4</v>
      </c>
      <c r="K39">
        <v>11</v>
      </c>
      <c r="L39">
        <v>-22</v>
      </c>
      <c r="M39">
        <f t="shared" si="5"/>
        <v>23</v>
      </c>
      <c r="N39" s="31">
        <f t="shared" si="6"/>
        <v>0.319672131147541</v>
      </c>
      <c r="O39" s="31">
        <f t="shared" si="7"/>
        <v>-5.594992974915497</v>
      </c>
      <c r="P39" s="31">
        <f t="shared" si="8"/>
        <v>6.856298927969284</v>
      </c>
      <c r="Q39" s="34">
        <f t="shared" si="9"/>
        <v>5.155494113522914</v>
      </c>
      <c r="S39" s="31">
        <f t="shared" si="10"/>
        <v>0.319672131147541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-12.451291902884781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199.48521258084094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1.3299014172056063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17</v>
      </c>
      <c r="K24">
        <v>6</v>
      </c>
      <c r="L24">
        <v>21</v>
      </c>
      <c r="M24">
        <f>J24*3+K24</f>
        <v>57</v>
      </c>
      <c r="N24" s="31">
        <f>(2*J24+K24)/(2*$C$42+1)</f>
        <v>0.6557377049180327</v>
      </c>
      <c r="O24" s="31">
        <f>2*(2*$C$42+1)*(N24-I24)</f>
        <v>3.5864089720319967</v>
      </c>
      <c r="P24" s="31">
        <f>O24-$O$41</f>
        <v>18.475836346937825</v>
      </c>
      <c r="Q24" s="34">
        <f>P24/$P$43</f>
        <v>12.455878636139902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18</v>
      </c>
      <c r="K25">
        <v>7</v>
      </c>
      <c r="L25">
        <v>29</v>
      </c>
      <c r="M25">
        <f aca="true" t="shared" si="5" ref="M25:M39">J25*3+K25</f>
        <v>61</v>
      </c>
      <c r="N25" s="31">
        <f aca="true" t="shared" si="6" ref="N25:N39">(2*J25+K25)/(2*$C$42+1)</f>
        <v>0.7049180327868853</v>
      </c>
      <c r="O25" s="31">
        <f aca="true" t="shared" si="7" ref="O25:O39">2*(2*$C$42+1)*(N25-I25)</f>
        <v>10.089565481005607</v>
      </c>
      <c r="P25" s="31">
        <f aca="true" t="shared" si="8" ref="P25:P39">O25-$O$41</f>
        <v>24.978992855911436</v>
      </c>
      <c r="Q25" s="34">
        <f aca="true" t="shared" si="9" ref="Q25:Q39">P25/$P$43</f>
        <v>16.840120123590825</v>
      </c>
      <c r="S25" s="31">
        <f aca="true" t="shared" si="10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14</v>
      </c>
      <c r="K26">
        <v>7</v>
      </c>
      <c r="L26">
        <v>12</v>
      </c>
      <c r="M26">
        <f t="shared" si="5"/>
        <v>49</v>
      </c>
      <c r="N26" s="31">
        <f t="shared" si="6"/>
        <v>0.5737704918032787</v>
      </c>
      <c r="O26" s="31">
        <f t="shared" si="7"/>
        <v>-4.077939391352423</v>
      </c>
      <c r="P26" s="31">
        <f t="shared" si="8"/>
        <v>10.811487983553405</v>
      </c>
      <c r="Q26" s="34">
        <f t="shared" si="9"/>
        <v>7.288794924920716</v>
      </c>
      <c r="S26" s="31">
        <f t="shared" si="10"/>
        <v>0.5819672131147541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12</v>
      </c>
      <c r="K27">
        <v>8</v>
      </c>
      <c r="L27">
        <v>-1</v>
      </c>
      <c r="M27">
        <f t="shared" si="5"/>
        <v>44</v>
      </c>
      <c r="N27" s="31">
        <f t="shared" si="6"/>
        <v>0.5245901639344263</v>
      </c>
      <c r="O27" s="31">
        <f t="shared" si="7"/>
        <v>-8.226532186151108</v>
      </c>
      <c r="P27" s="31">
        <f t="shared" si="8"/>
        <v>6.662895188754721</v>
      </c>
      <c r="Q27" s="34">
        <f t="shared" si="9"/>
        <v>4.491932721097324</v>
      </c>
      <c r="S27" s="31">
        <f t="shared" si="10"/>
        <v>0.5327868852459017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16</v>
      </c>
      <c r="K28">
        <v>2</v>
      </c>
      <c r="L28">
        <v>7</v>
      </c>
      <c r="M28">
        <f t="shared" si="5"/>
        <v>50</v>
      </c>
      <c r="N28" s="31">
        <f t="shared" si="6"/>
        <v>0.5573770491803278</v>
      </c>
      <c r="O28" s="31">
        <f t="shared" si="7"/>
        <v>-3.47847750437643</v>
      </c>
      <c r="P28" s="31">
        <f t="shared" si="8"/>
        <v>11.410949870529398</v>
      </c>
      <c r="Q28" s="34">
        <f t="shared" si="9"/>
        <v>7.692934925457251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9</v>
      </c>
      <c r="K29">
        <v>9</v>
      </c>
      <c r="L29">
        <v>-9</v>
      </c>
      <c r="M29">
        <f t="shared" si="5"/>
        <v>36</v>
      </c>
      <c r="N29" s="31">
        <f t="shared" si="6"/>
        <v>0.4426229508196721</v>
      </c>
      <c r="O29" s="31">
        <f t="shared" si="7"/>
        <v>-14.889427374905829</v>
      </c>
      <c r="P29" s="31">
        <f t="shared" si="8"/>
        <v>0</v>
      </c>
      <c r="Q29" s="34">
        <f t="shared" si="9"/>
        <v>0</v>
      </c>
      <c r="S29" s="31">
        <f t="shared" si="10"/>
        <v>0.45081967213114754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L30">
        <v>-6</v>
      </c>
      <c r="M30">
        <f t="shared" si="5"/>
        <v>39</v>
      </c>
      <c r="N30" s="31">
        <f t="shared" si="6"/>
        <v>0.45901639344262296</v>
      </c>
      <c r="O30" s="31">
        <f t="shared" si="7"/>
        <v>-5.4512919028847815</v>
      </c>
      <c r="P30" s="31">
        <f t="shared" si="8"/>
        <v>9.438135472021047</v>
      </c>
      <c r="Q30" s="34">
        <f t="shared" si="9"/>
        <v>6.362920074815748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12</v>
      </c>
      <c r="K31">
        <v>9</v>
      </c>
      <c r="L31">
        <v>4</v>
      </c>
      <c r="M31">
        <f t="shared" si="5"/>
        <v>45</v>
      </c>
      <c r="N31" s="31">
        <f t="shared" si="6"/>
        <v>0.5409836065573771</v>
      </c>
      <c r="O31" s="31">
        <f t="shared" si="7"/>
        <v>5.62126438267068</v>
      </c>
      <c r="P31" s="31">
        <f t="shared" si="8"/>
        <v>20.51069175757651</v>
      </c>
      <c r="Q31" s="34">
        <f t="shared" si="9"/>
        <v>13.827719756675098</v>
      </c>
      <c r="S31" s="31">
        <f t="shared" si="10"/>
        <v>0.5491803278688525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14</v>
      </c>
      <c r="K32">
        <v>8</v>
      </c>
      <c r="L32">
        <v>16</v>
      </c>
      <c r="M32">
        <f t="shared" si="5"/>
        <v>50</v>
      </c>
      <c r="N32" s="31">
        <f t="shared" si="6"/>
        <v>0.5901639344262295</v>
      </c>
      <c r="O32" s="31">
        <f t="shared" si="7"/>
        <v>13.860125787100323</v>
      </c>
      <c r="P32" s="31">
        <f t="shared" si="8"/>
        <v>28.74955316200615</v>
      </c>
      <c r="Q32" s="34">
        <f t="shared" si="9"/>
        <v>19.382123672498984</v>
      </c>
      <c r="S32" s="31">
        <f t="shared" si="10"/>
        <v>0.5983606557377049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7</v>
      </c>
      <c r="K33">
        <v>10</v>
      </c>
      <c r="L33">
        <v>-4</v>
      </c>
      <c r="M33">
        <f t="shared" si="5"/>
        <v>31</v>
      </c>
      <c r="N33" s="31">
        <f t="shared" si="6"/>
        <v>0.39344262295081966</v>
      </c>
      <c r="O33" s="31">
        <f t="shared" si="7"/>
        <v>-7.129773161000703</v>
      </c>
      <c r="P33" s="31">
        <f t="shared" si="8"/>
        <v>7.759654213905126</v>
      </c>
      <c r="Q33" s="34">
        <f t="shared" si="9"/>
        <v>5.231336180504385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8</v>
      </c>
      <c r="K34">
        <v>7</v>
      </c>
      <c r="L34">
        <v>-8</v>
      </c>
      <c r="M34">
        <f t="shared" si="5"/>
        <v>31</v>
      </c>
      <c r="N34" s="31">
        <f t="shared" si="6"/>
        <v>0.3770491803278688</v>
      </c>
      <c r="O34" s="31">
        <f t="shared" si="7"/>
        <v>-6.843144099491688</v>
      </c>
      <c r="P34" s="31">
        <f t="shared" si="8"/>
        <v>8.04628327541414</v>
      </c>
      <c r="Q34" s="34">
        <f t="shared" si="9"/>
        <v>5.424573267946908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13</v>
      </c>
      <c r="K35">
        <v>9</v>
      </c>
      <c r="L35">
        <v>7</v>
      </c>
      <c r="M35">
        <f t="shared" si="5"/>
        <v>48</v>
      </c>
      <c r="N35" s="31">
        <f t="shared" si="6"/>
        <v>0.5737704918032787</v>
      </c>
      <c r="O35" s="31">
        <f t="shared" si="7"/>
        <v>17.470147900614975</v>
      </c>
      <c r="P35" s="31">
        <f t="shared" si="8"/>
        <v>32.359575275520804</v>
      </c>
      <c r="Q35" s="34">
        <f t="shared" si="9"/>
        <v>21.815896979176514</v>
      </c>
      <c r="S35" s="31">
        <f t="shared" si="10"/>
        <v>0.5819672131147541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6</v>
      </c>
      <c r="K36">
        <v>7</v>
      </c>
      <c r="L36">
        <v>-22</v>
      </c>
      <c r="M36">
        <f t="shared" si="5"/>
        <v>25</v>
      </c>
      <c r="N36" s="31">
        <f t="shared" si="6"/>
        <v>0.3114754098360656</v>
      </c>
      <c r="O36" s="31">
        <f t="shared" si="7"/>
        <v>-14.029537943909409</v>
      </c>
      <c r="P36" s="31">
        <f t="shared" si="8"/>
        <v>0.8598894309964198</v>
      </c>
      <c r="Q36" s="34">
        <f t="shared" si="9"/>
        <v>0.5797127768327512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10</v>
      </c>
      <c r="K37">
        <v>10</v>
      </c>
      <c r="L37">
        <v>-5</v>
      </c>
      <c r="M37">
        <f t="shared" si="5"/>
        <v>40</v>
      </c>
      <c r="N37" s="31">
        <f t="shared" si="6"/>
        <v>0.4918032786885246</v>
      </c>
      <c r="O37" s="31">
        <f t="shared" si="7"/>
        <v>8.905183147674835</v>
      </c>
      <c r="P37" s="31">
        <f t="shared" si="8"/>
        <v>23.794610522580662</v>
      </c>
      <c r="Q37" s="34">
        <f t="shared" si="9"/>
        <v>16.041643544466904</v>
      </c>
      <c r="S37" s="31">
        <f t="shared" si="10"/>
        <v>0.5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8</v>
      </c>
      <c r="K38">
        <v>4</v>
      </c>
      <c r="L38">
        <v>-19</v>
      </c>
      <c r="M38">
        <f t="shared" si="5"/>
        <v>28</v>
      </c>
      <c r="N38" s="31">
        <f t="shared" si="6"/>
        <v>0.32786885245901637</v>
      </c>
      <c r="O38" s="31">
        <f t="shared" si="7"/>
        <v>-8.547036997426165</v>
      </c>
      <c r="P38" s="31">
        <f t="shared" si="8"/>
        <v>6.3423903774796635</v>
      </c>
      <c r="Q38" s="34">
        <f t="shared" si="9"/>
        <v>4.275857575346063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7</v>
      </c>
      <c r="K39">
        <v>7</v>
      </c>
      <c r="L39">
        <v>-22</v>
      </c>
      <c r="M39">
        <f t="shared" si="5"/>
        <v>28</v>
      </c>
      <c r="N39" s="31">
        <f t="shared" si="6"/>
        <v>0.3442622950819672</v>
      </c>
      <c r="O39" s="31">
        <f t="shared" si="7"/>
        <v>-2.594992974915501</v>
      </c>
      <c r="P39" s="31">
        <f t="shared" si="8"/>
        <v>12.294434399990328</v>
      </c>
      <c r="Q39" s="34">
        <f t="shared" si="9"/>
        <v>8.288554840530617</v>
      </c>
      <c r="S39" s="31">
        <f t="shared" si="10"/>
        <v>0.3524590163934426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-14.889427374905829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222.49538013317763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1.4833025342211843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H2" sqref="H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H24" sqref="H2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89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66</v>
      </c>
      <c r="C3" s="5"/>
      <c r="D3" s="5">
        <v>30</v>
      </c>
      <c r="E3" s="46">
        <v>22</v>
      </c>
      <c r="F3" s="5">
        <v>4</v>
      </c>
      <c r="G3" s="5">
        <v>4</v>
      </c>
      <c r="H3" s="47">
        <v>26</v>
      </c>
      <c r="I3" s="5">
        <v>70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19</v>
      </c>
      <c r="F4" s="5">
        <v>6</v>
      </c>
      <c r="G4" s="5">
        <v>5</v>
      </c>
      <c r="H4" s="47">
        <v>18</v>
      </c>
      <c r="I4" s="5">
        <v>63</v>
      </c>
    </row>
    <row r="5" spans="1:9" ht="12.75">
      <c r="A5" s="5">
        <v>3</v>
      </c>
      <c r="B5" s="5" t="s">
        <v>56</v>
      </c>
      <c r="C5" s="5"/>
      <c r="D5" s="5">
        <v>30</v>
      </c>
      <c r="E5" s="46">
        <v>18</v>
      </c>
      <c r="F5" s="5">
        <v>5</v>
      </c>
      <c r="G5" s="5">
        <v>7</v>
      </c>
      <c r="H5" s="47">
        <v>22</v>
      </c>
      <c r="I5" s="5">
        <v>59</v>
      </c>
    </row>
    <row r="6" spans="1:9" ht="12.75">
      <c r="A6" s="5">
        <v>4</v>
      </c>
      <c r="B6" s="5" t="s">
        <v>58</v>
      </c>
      <c r="C6" s="5"/>
      <c r="D6" s="5">
        <v>30</v>
      </c>
      <c r="E6" s="46">
        <v>17</v>
      </c>
      <c r="F6" s="5">
        <v>8</v>
      </c>
      <c r="G6" s="5">
        <v>5</v>
      </c>
      <c r="H6" s="47">
        <v>26</v>
      </c>
      <c r="I6" s="5">
        <v>59</v>
      </c>
    </row>
    <row r="7" spans="1:9" ht="12.75">
      <c r="A7" s="5">
        <v>5</v>
      </c>
      <c r="B7" s="5" t="s">
        <v>59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13</v>
      </c>
      <c r="I7" s="5">
        <v>52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10</v>
      </c>
      <c r="F8" s="5">
        <v>12</v>
      </c>
      <c r="G8" s="5">
        <v>8</v>
      </c>
      <c r="H8" s="47">
        <v>11</v>
      </c>
      <c r="I8" s="5">
        <v>42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5</v>
      </c>
      <c r="G9" s="5">
        <v>13</v>
      </c>
      <c r="H9" s="47">
        <v>-1</v>
      </c>
      <c r="I9" s="5">
        <v>41</v>
      </c>
    </row>
    <row r="10" spans="1:9" ht="12.75">
      <c r="A10" s="5">
        <v>8</v>
      </c>
      <c r="B10" s="5" t="s">
        <v>68</v>
      </c>
      <c r="C10" s="5"/>
      <c r="D10" s="5">
        <v>30</v>
      </c>
      <c r="E10" s="46">
        <v>12</v>
      </c>
      <c r="F10" s="5">
        <v>5</v>
      </c>
      <c r="G10" s="5">
        <v>13</v>
      </c>
      <c r="H10" s="47">
        <v>-3</v>
      </c>
      <c r="I10" s="5">
        <v>41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11</v>
      </c>
      <c r="F11" s="5">
        <v>5</v>
      </c>
      <c r="G11" s="5">
        <v>14</v>
      </c>
      <c r="H11" s="47">
        <v>6</v>
      </c>
      <c r="I11" s="5">
        <v>38</v>
      </c>
    </row>
    <row r="12" spans="1:9" ht="12.75">
      <c r="A12" s="5">
        <v>10</v>
      </c>
      <c r="B12" s="5" t="s">
        <v>60</v>
      </c>
      <c r="C12" s="5"/>
      <c r="D12" s="5">
        <v>30</v>
      </c>
      <c r="E12" s="46">
        <v>8</v>
      </c>
      <c r="F12" s="5">
        <v>13</v>
      </c>
      <c r="G12" s="5">
        <v>9</v>
      </c>
      <c r="H12" s="47">
        <v>-3</v>
      </c>
      <c r="I12" s="5">
        <v>37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-10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9</v>
      </c>
      <c r="F14" s="5">
        <v>6</v>
      </c>
      <c r="G14" s="5">
        <v>15</v>
      </c>
      <c r="H14" s="47">
        <v>-6</v>
      </c>
      <c r="I14" s="5">
        <v>33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7</v>
      </c>
      <c r="F15" s="5">
        <v>6</v>
      </c>
      <c r="G15" s="5">
        <v>17</v>
      </c>
      <c r="H15" s="47">
        <v>-23</v>
      </c>
      <c r="I15" s="5">
        <v>27</v>
      </c>
    </row>
    <row r="16" spans="1:9" ht="12.75">
      <c r="A16" s="5">
        <v>14</v>
      </c>
      <c r="B16" s="5" t="s">
        <v>71</v>
      </c>
      <c r="C16" s="5"/>
      <c r="D16" s="5">
        <v>30</v>
      </c>
      <c r="E16" s="46">
        <v>6</v>
      </c>
      <c r="F16" s="5">
        <v>7</v>
      </c>
      <c r="G16" s="5">
        <v>17</v>
      </c>
      <c r="H16" s="47">
        <v>-26</v>
      </c>
      <c r="I16" s="5">
        <v>25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9</v>
      </c>
      <c r="G17" s="5">
        <v>16</v>
      </c>
      <c r="H17" s="47">
        <v>-19</v>
      </c>
      <c r="I17" s="5">
        <v>24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5</v>
      </c>
      <c r="G18" s="5">
        <v>21</v>
      </c>
      <c r="H18" s="47">
        <v>-31</v>
      </c>
      <c r="I18" s="5">
        <v>17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15</v>
      </c>
      <c r="K24">
        <v>7</v>
      </c>
      <c r="M24">
        <f>J24*3+K24</f>
        <v>52</v>
      </c>
      <c r="N24" s="31">
        <f>(2*J24+K24+0.5)/(2*$C$42+1)</f>
        <v>0.6147540983606558</v>
      </c>
      <c r="O24" s="31">
        <f>2*(2*$C$42+1)*(N24-I24)</f>
        <v>-5.036667927382392</v>
      </c>
      <c r="P24" s="31">
        <f>O24-$O$41</f>
        <v>15.527441161955721</v>
      </c>
      <c r="Q24" s="34">
        <f>P24/$P$43</f>
        <v>7.38146044834431</v>
      </c>
      <c r="S24" s="31">
        <f>(2*J24+K24+0.5)/(2*$C$42+1)</f>
        <v>0.6147540983606558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18</v>
      </c>
      <c r="K25">
        <v>5</v>
      </c>
      <c r="M25">
        <f aca="true" t="shared" si="5" ref="M25:M39">J25*3+K25</f>
        <v>59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3.5704679684837872</v>
      </c>
      <c r="P25" s="31">
        <f aca="true" t="shared" si="8" ref="P25:P39">O25-$O$41</f>
        <v>24.1345770578219</v>
      </c>
      <c r="Q25" s="34">
        <f aca="true" t="shared" si="9" ref="Q25:Q39">P25/$P$43</f>
        <v>11.473134828313984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8</v>
      </c>
      <c r="K26">
        <v>13</v>
      </c>
      <c r="M26">
        <f t="shared" si="5"/>
        <v>37</v>
      </c>
      <c r="N26" s="31">
        <f t="shared" si="6"/>
        <v>0.48360655737704916</v>
      </c>
      <c r="O26" s="31">
        <f t="shared" si="7"/>
        <v>-18.20668891382062</v>
      </c>
      <c r="P26" s="31">
        <f t="shared" si="8"/>
        <v>2.3574201755174933</v>
      </c>
      <c r="Q26" s="34">
        <f t="shared" si="9"/>
        <v>1.1206742697790104</v>
      </c>
      <c r="S26" s="31">
        <f t="shared" si="10"/>
        <v>0.48360655737704916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10</v>
      </c>
      <c r="K27">
        <v>12</v>
      </c>
      <c r="M27">
        <f t="shared" si="5"/>
        <v>42</v>
      </c>
      <c r="N27" s="31">
        <f t="shared" si="6"/>
        <v>0.5327868852459017</v>
      </c>
      <c r="O27" s="31">
        <f t="shared" si="7"/>
        <v>-9.94411432540993</v>
      </c>
      <c r="P27" s="31">
        <f t="shared" si="8"/>
        <v>10.619994763928185</v>
      </c>
      <c r="Q27" s="34">
        <f t="shared" si="9"/>
        <v>5.048550530246286</v>
      </c>
      <c r="S27" s="31">
        <f t="shared" si="10"/>
        <v>0.5327868852459017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17</v>
      </c>
      <c r="K28">
        <v>8</v>
      </c>
      <c r="M28">
        <f t="shared" si="5"/>
        <v>59</v>
      </c>
      <c r="N28" s="31">
        <f t="shared" si="6"/>
        <v>0.6967213114754098</v>
      </c>
      <c r="O28" s="31">
        <f t="shared" si="7"/>
        <v>10.974319886812332</v>
      </c>
      <c r="P28" s="31">
        <f t="shared" si="8"/>
        <v>31.538428976150445</v>
      </c>
      <c r="Q28" s="34">
        <f t="shared" si="9"/>
        <v>14.992790097363919</v>
      </c>
      <c r="S28" s="31">
        <f t="shared" si="10"/>
        <v>0.6967213114754098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22</v>
      </c>
      <c r="K29">
        <v>4</v>
      </c>
      <c r="M29">
        <f t="shared" si="5"/>
        <v>70</v>
      </c>
      <c r="N29" s="31">
        <f t="shared" si="6"/>
        <v>0.7950819672131147</v>
      </c>
      <c r="O29" s="31">
        <f t="shared" si="7"/>
        <v>26.169133732770547</v>
      </c>
      <c r="P29" s="31">
        <f t="shared" si="8"/>
        <v>46.733242822108664</v>
      </c>
      <c r="Q29" s="34">
        <f t="shared" si="9"/>
        <v>22.216125626639773</v>
      </c>
      <c r="S29" s="31">
        <f t="shared" si="10"/>
        <v>0.7950819672131147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7</v>
      </c>
      <c r="K30">
        <v>6</v>
      </c>
      <c r="M30">
        <f t="shared" si="5"/>
        <v>27</v>
      </c>
      <c r="N30" s="31">
        <f t="shared" si="6"/>
        <v>0.3360655737704918</v>
      </c>
      <c r="O30" s="31">
        <f t="shared" si="7"/>
        <v>-20.564109089338114</v>
      </c>
      <c r="P30" s="31">
        <f t="shared" si="8"/>
        <v>0</v>
      </c>
      <c r="Q30" s="34">
        <f t="shared" si="9"/>
        <v>0</v>
      </c>
      <c r="S30" s="31">
        <f t="shared" si="10"/>
        <v>0.3360655737704918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12</v>
      </c>
      <c r="K31">
        <v>5</v>
      </c>
      <c r="M31">
        <f t="shared" si="5"/>
        <v>41</v>
      </c>
      <c r="N31" s="31">
        <f t="shared" si="6"/>
        <v>0.48360655737704916</v>
      </c>
      <c r="O31" s="31">
        <f t="shared" si="7"/>
        <v>-1.2234346252401742</v>
      </c>
      <c r="P31" s="31">
        <f t="shared" si="8"/>
        <v>19.34067446409794</v>
      </c>
      <c r="Q31" s="34">
        <f t="shared" si="9"/>
        <v>9.194201550145204</v>
      </c>
      <c r="S31" s="31">
        <f t="shared" si="10"/>
        <v>0.48360655737704916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15</v>
      </c>
      <c r="K32">
        <v>7</v>
      </c>
      <c r="M32">
        <f t="shared" si="5"/>
        <v>52</v>
      </c>
      <c r="N32" s="31">
        <f t="shared" si="6"/>
        <v>0.6147540983606558</v>
      </c>
      <c r="O32" s="31">
        <f t="shared" si="7"/>
        <v>17.573683621635585</v>
      </c>
      <c r="P32" s="31">
        <f t="shared" si="8"/>
        <v>38.1377927109737</v>
      </c>
      <c r="Q32" s="34">
        <f t="shared" si="9"/>
        <v>18.130006454183146</v>
      </c>
      <c r="S32" s="31">
        <f t="shared" si="10"/>
        <v>0.6147540983606558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12</v>
      </c>
      <c r="K33">
        <v>5</v>
      </c>
      <c r="M33">
        <f t="shared" si="5"/>
        <v>41</v>
      </c>
      <c r="N33" s="31">
        <f t="shared" si="6"/>
        <v>0.48360655737704916</v>
      </c>
      <c r="O33" s="31">
        <f t="shared" si="7"/>
        <v>5.3250450860201335</v>
      </c>
      <c r="P33" s="31">
        <f t="shared" si="8"/>
        <v>25.889154175358247</v>
      </c>
      <c r="Q33" s="34">
        <f t="shared" si="9"/>
        <v>12.307228576380922</v>
      </c>
      <c r="S33" s="31">
        <f t="shared" si="10"/>
        <v>0.48360655737704916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9</v>
      </c>
      <c r="K34">
        <v>6</v>
      </c>
      <c r="M34">
        <f t="shared" si="5"/>
        <v>33</v>
      </c>
      <c r="N34" s="31">
        <f t="shared" si="6"/>
        <v>0.4016393442622951</v>
      </c>
      <c r="O34" s="31">
        <f t="shared" si="7"/>
        <v>-1.838099002650256</v>
      </c>
      <c r="P34" s="31">
        <f t="shared" si="8"/>
        <v>18.726010086687857</v>
      </c>
      <c r="Q34" s="34">
        <f t="shared" si="9"/>
        <v>8.902001390213169</v>
      </c>
      <c r="S34" s="31">
        <f t="shared" si="10"/>
        <v>0.4016393442622951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9</v>
      </c>
      <c r="K35">
        <v>9</v>
      </c>
      <c r="M35">
        <f t="shared" si="5"/>
        <v>36</v>
      </c>
      <c r="N35" s="31">
        <f t="shared" si="6"/>
        <v>0.45081967213114754</v>
      </c>
      <c r="O35" s="31">
        <f t="shared" si="7"/>
        <v>4.549426993196809</v>
      </c>
      <c r="P35" s="31">
        <f t="shared" si="8"/>
        <v>25.11353608253492</v>
      </c>
      <c r="Q35" s="34">
        <f t="shared" si="9"/>
        <v>11.938513975212565</v>
      </c>
      <c r="S35" s="31">
        <f t="shared" si="10"/>
        <v>0.45081967213114754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6</v>
      </c>
      <c r="K36">
        <v>7</v>
      </c>
      <c r="M36">
        <f t="shared" si="5"/>
        <v>25</v>
      </c>
      <c r="N36" s="31">
        <f t="shared" si="6"/>
        <v>0.319672131147541</v>
      </c>
      <c r="O36" s="31">
        <f t="shared" si="7"/>
        <v>-10.832365576833643</v>
      </c>
      <c r="P36" s="31">
        <f t="shared" si="8"/>
        <v>9.73174351250447</v>
      </c>
      <c r="Q36" s="34">
        <f t="shared" si="9"/>
        <v>4.626292193396748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11</v>
      </c>
      <c r="K37">
        <v>5</v>
      </c>
      <c r="M37">
        <f t="shared" si="5"/>
        <v>38</v>
      </c>
      <c r="N37" s="31">
        <f t="shared" si="6"/>
        <v>0.45081967213114754</v>
      </c>
      <c r="O37" s="31">
        <f t="shared" si="7"/>
        <v>6.320305410068424</v>
      </c>
      <c r="P37" s="31">
        <f t="shared" si="8"/>
        <v>26.88441449940654</v>
      </c>
      <c r="Q37" s="34">
        <f t="shared" si="9"/>
        <v>12.780357061695595</v>
      </c>
      <c r="S37" s="31">
        <f t="shared" si="10"/>
        <v>0.45081967213114754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5</v>
      </c>
      <c r="K38">
        <v>9</v>
      </c>
      <c r="M38">
        <f t="shared" si="5"/>
        <v>24</v>
      </c>
      <c r="N38" s="31">
        <f t="shared" si="6"/>
        <v>0.319672131147541</v>
      </c>
      <c r="O38" s="31">
        <f t="shared" si="7"/>
        <v>-6.555315184621028</v>
      </c>
      <c r="P38" s="31">
        <f t="shared" si="8"/>
        <v>14.008793904717086</v>
      </c>
      <c r="Q38" s="34">
        <f t="shared" si="9"/>
        <v>6.659523424247955</v>
      </c>
      <c r="S38" s="31">
        <f t="shared" si="10"/>
        <v>0.319672131147541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4</v>
      </c>
      <c r="K39">
        <v>5</v>
      </c>
      <c r="M39">
        <f t="shared" si="5"/>
        <v>17</v>
      </c>
      <c r="N39" s="31">
        <f t="shared" si="6"/>
        <v>0.22131147540983606</v>
      </c>
      <c r="O39" s="31">
        <f t="shared" si="7"/>
        <v>-13.771378153856347</v>
      </c>
      <c r="P39" s="31">
        <f t="shared" si="8"/>
        <v>6.792730935481767</v>
      </c>
      <c r="Q39" s="34">
        <f t="shared" si="9"/>
        <v>3.2291395738374327</v>
      </c>
      <c r="S39" s="31">
        <f t="shared" si="10"/>
        <v>0.22131147540983606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-20.564109089338114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315.5359553292449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2.1035730355282993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88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24</v>
      </c>
      <c r="F3" s="5">
        <v>2</v>
      </c>
      <c r="G3" s="5">
        <v>4</v>
      </c>
      <c r="H3" s="47">
        <v>42</v>
      </c>
      <c r="I3" s="5">
        <v>74</v>
      </c>
    </row>
    <row r="4" spans="1:9" ht="12.75">
      <c r="A4" s="5">
        <v>2</v>
      </c>
      <c r="B4" s="5" t="s">
        <v>58</v>
      </c>
      <c r="C4" s="5"/>
      <c r="D4" s="5">
        <v>30</v>
      </c>
      <c r="E4" s="46">
        <v>16</v>
      </c>
      <c r="F4" s="5">
        <v>4</v>
      </c>
      <c r="G4" s="5">
        <v>10</v>
      </c>
      <c r="H4" s="47">
        <v>15</v>
      </c>
      <c r="I4" s="5">
        <v>52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15</v>
      </c>
      <c r="F5" s="5">
        <v>7</v>
      </c>
      <c r="G5" s="5">
        <v>8</v>
      </c>
      <c r="H5" s="47">
        <v>18</v>
      </c>
      <c r="I5" s="5">
        <v>52</v>
      </c>
    </row>
    <row r="6" spans="1:9" ht="12.75">
      <c r="A6" s="5">
        <v>4</v>
      </c>
      <c r="B6" s="5" t="s">
        <v>62</v>
      </c>
      <c r="C6" s="5"/>
      <c r="D6" s="5">
        <v>30</v>
      </c>
      <c r="E6" s="46">
        <v>13</v>
      </c>
      <c r="F6" s="5">
        <v>11</v>
      </c>
      <c r="G6" s="5">
        <v>6</v>
      </c>
      <c r="H6" s="47">
        <v>6</v>
      </c>
      <c r="I6" s="5">
        <v>50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14</v>
      </c>
      <c r="F7" s="5">
        <v>6</v>
      </c>
      <c r="G7" s="5">
        <v>10</v>
      </c>
      <c r="H7" s="47">
        <v>12</v>
      </c>
      <c r="I7" s="5">
        <v>48</v>
      </c>
    </row>
    <row r="8" spans="1:9" ht="12.75">
      <c r="A8" s="5">
        <v>6</v>
      </c>
      <c r="B8" s="5" t="s">
        <v>64</v>
      </c>
      <c r="C8" s="5"/>
      <c r="D8" s="5">
        <v>30</v>
      </c>
      <c r="E8" s="46">
        <v>12</v>
      </c>
      <c r="F8" s="5">
        <v>5</v>
      </c>
      <c r="G8" s="5">
        <v>13</v>
      </c>
      <c r="H8" s="47">
        <v>-4</v>
      </c>
      <c r="I8" s="5">
        <v>41</v>
      </c>
    </row>
    <row r="9" spans="1:9" ht="12.75">
      <c r="A9" s="5">
        <v>7</v>
      </c>
      <c r="B9" s="5" t="s">
        <v>60</v>
      </c>
      <c r="C9" s="5"/>
      <c r="D9" s="5">
        <v>30</v>
      </c>
      <c r="E9" s="46">
        <v>11</v>
      </c>
      <c r="F9" s="5">
        <v>8</v>
      </c>
      <c r="G9" s="5">
        <v>11</v>
      </c>
      <c r="H9" s="47">
        <v>4</v>
      </c>
      <c r="I9" s="5">
        <v>41</v>
      </c>
    </row>
    <row r="10" spans="1:9" ht="12.75">
      <c r="A10" s="5">
        <v>8</v>
      </c>
      <c r="B10" s="5" t="s">
        <v>61</v>
      </c>
      <c r="C10" s="5"/>
      <c r="D10" s="5">
        <v>30</v>
      </c>
      <c r="E10" s="46">
        <v>11</v>
      </c>
      <c r="F10" s="5">
        <v>7</v>
      </c>
      <c r="G10" s="5">
        <v>12</v>
      </c>
      <c r="H10" s="47">
        <v>-9</v>
      </c>
      <c r="I10" s="5">
        <v>40</v>
      </c>
    </row>
    <row r="11" spans="1:9" ht="12.75">
      <c r="A11" s="5">
        <v>9</v>
      </c>
      <c r="B11" s="5" t="s">
        <v>68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-1</v>
      </c>
      <c r="I11" s="5">
        <v>40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-4</v>
      </c>
      <c r="I12" s="5">
        <v>39</v>
      </c>
    </row>
    <row r="13" spans="1:9" ht="12.75">
      <c r="A13" s="5">
        <v>11</v>
      </c>
      <c r="B13" s="5" t="s">
        <v>65</v>
      </c>
      <c r="C13" s="5"/>
      <c r="D13" s="5">
        <v>30</v>
      </c>
      <c r="E13" s="46">
        <v>9</v>
      </c>
      <c r="F13" s="5">
        <v>12</v>
      </c>
      <c r="G13" s="5">
        <v>9</v>
      </c>
      <c r="H13" s="47">
        <v>2</v>
      </c>
      <c r="I13" s="5">
        <v>39</v>
      </c>
    </row>
    <row r="14" spans="1:9" ht="12.75">
      <c r="A14" s="5">
        <v>12</v>
      </c>
      <c r="B14" s="5" t="s">
        <v>66</v>
      </c>
      <c r="C14" s="5"/>
      <c r="D14" s="5">
        <v>30</v>
      </c>
      <c r="E14" s="46">
        <v>8</v>
      </c>
      <c r="F14" s="5">
        <v>9</v>
      </c>
      <c r="G14" s="5">
        <v>13</v>
      </c>
      <c r="H14" s="47">
        <v>-1</v>
      </c>
      <c r="I14" s="5">
        <v>33</v>
      </c>
    </row>
    <row r="15" spans="1:9" ht="12.75">
      <c r="A15" s="5">
        <v>13</v>
      </c>
      <c r="B15" s="5" t="s">
        <v>67</v>
      </c>
      <c r="C15" s="5"/>
      <c r="D15" s="5">
        <v>30</v>
      </c>
      <c r="E15" s="46">
        <v>7</v>
      </c>
      <c r="F15" s="5">
        <v>12</v>
      </c>
      <c r="G15" s="5">
        <v>11</v>
      </c>
      <c r="H15" s="47">
        <v>-10</v>
      </c>
      <c r="I15" s="5">
        <v>33</v>
      </c>
    </row>
    <row r="16" spans="1:9" ht="12.75">
      <c r="A16" s="5">
        <v>14</v>
      </c>
      <c r="B16" s="5" t="s">
        <v>70</v>
      </c>
      <c r="C16" s="5"/>
      <c r="D16" s="5">
        <v>30</v>
      </c>
      <c r="E16" s="46">
        <v>7</v>
      </c>
      <c r="F16" s="5">
        <v>9</v>
      </c>
      <c r="G16" s="5">
        <v>14</v>
      </c>
      <c r="H16" s="47">
        <v>-20</v>
      </c>
      <c r="I16" s="5">
        <v>30</v>
      </c>
    </row>
    <row r="17" spans="1:9" ht="12.75">
      <c r="A17" s="5">
        <v>15</v>
      </c>
      <c r="B17" s="5" t="s">
        <v>71</v>
      </c>
      <c r="C17" s="5"/>
      <c r="D17" s="5">
        <v>30</v>
      </c>
      <c r="E17" s="46">
        <v>7</v>
      </c>
      <c r="F17" s="5">
        <v>5</v>
      </c>
      <c r="G17" s="5">
        <v>18</v>
      </c>
      <c r="H17" s="47">
        <v>-23</v>
      </c>
      <c r="I17" s="5">
        <v>26</v>
      </c>
    </row>
    <row r="18" spans="1:9" ht="12.75">
      <c r="A18" s="5">
        <v>16</v>
      </c>
      <c r="B18" s="5" t="s">
        <v>69</v>
      </c>
      <c r="C18" s="5"/>
      <c r="D18" s="5">
        <v>30</v>
      </c>
      <c r="E18" s="46">
        <v>5</v>
      </c>
      <c r="F18" s="5">
        <v>7</v>
      </c>
      <c r="G18" s="5">
        <v>18</v>
      </c>
      <c r="H18" s="47">
        <v>-27</v>
      </c>
      <c r="I18" s="5">
        <v>22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15</v>
      </c>
      <c r="K24">
        <v>7</v>
      </c>
      <c r="M24">
        <f>J24*3+K24</f>
        <v>52</v>
      </c>
      <c r="N24" s="31">
        <f>(2*J24+K24+0.5)/(2*$C$42+1)</f>
        <v>0.6147540983606558</v>
      </c>
      <c r="O24" s="31">
        <f>2*(2*$C$42+1)*(N24-I24)</f>
        <v>-5.036667927382392</v>
      </c>
      <c r="P24" s="31">
        <f>O24-$O$41</f>
        <v>14.79419833984706</v>
      </c>
      <c r="Q24" s="34">
        <f>P24/$P$43</f>
        <v>6.982697703498734</v>
      </c>
      <c r="S24" s="31">
        <f>(2*J24+K24+0.5)/(2*$C$42+1)</f>
        <v>0.6147540983606558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24</v>
      </c>
      <c r="K25">
        <v>2</v>
      </c>
      <c r="M25">
        <f aca="true" t="shared" si="5" ref="M25:M39">J25*3+K25</f>
        <v>74</v>
      </c>
      <c r="N25" s="31">
        <f aca="true" t="shared" si="6" ref="N25:N39">(2*J25+K25+0.5)/(2*$C$42+1)</f>
        <v>0.8278688524590164</v>
      </c>
      <c r="O25" s="31">
        <f aca="true" t="shared" si="7" ref="O25:O39">2*(2*$C$42+1)*(N25-I25)</f>
        <v>21.570467968483793</v>
      </c>
      <c r="P25" s="31">
        <f aca="true" t="shared" si="8" ref="P25:P39">O25-$O$41</f>
        <v>41.40133423571325</v>
      </c>
      <c r="Q25" s="34">
        <f aca="true" t="shared" si="9" ref="Q25:Q39">P25/$P$43</f>
        <v>19.540971051526878</v>
      </c>
      <c r="S25" s="31">
        <f aca="true" t="shared" si="10" ref="S25:S39">(2*J25+K25+0.5)/(2*$C$42+1)</f>
        <v>0.8278688524590164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11</v>
      </c>
      <c r="K26">
        <v>8</v>
      </c>
      <c r="M26">
        <f t="shared" si="5"/>
        <v>41</v>
      </c>
      <c r="N26" s="31">
        <f t="shared" si="6"/>
        <v>0.5</v>
      </c>
      <c r="O26" s="31">
        <f t="shared" si="7"/>
        <v>-16.20668891382062</v>
      </c>
      <c r="P26" s="31">
        <f t="shared" si="8"/>
        <v>3.6241773534088324</v>
      </c>
      <c r="Q26" s="34">
        <f t="shared" si="9"/>
        <v>1.7105715565917976</v>
      </c>
      <c r="S26" s="31">
        <f t="shared" si="10"/>
        <v>0.5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14</v>
      </c>
      <c r="K27">
        <v>6</v>
      </c>
      <c r="M27">
        <f t="shared" si="5"/>
        <v>48</v>
      </c>
      <c r="N27" s="31">
        <f t="shared" si="6"/>
        <v>0.5655737704918032</v>
      </c>
      <c r="O27" s="31">
        <f t="shared" si="7"/>
        <v>-5.944114325409939</v>
      </c>
      <c r="P27" s="31">
        <f t="shared" si="8"/>
        <v>13.886751941819515</v>
      </c>
      <c r="Q27" s="34">
        <f t="shared" si="9"/>
        <v>6.554393057718201</v>
      </c>
      <c r="S27" s="31">
        <f t="shared" si="10"/>
        <v>0.5655737704918032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16</v>
      </c>
      <c r="K28">
        <v>4</v>
      </c>
      <c r="M28">
        <f t="shared" si="5"/>
        <v>52</v>
      </c>
      <c r="N28" s="31">
        <f t="shared" si="6"/>
        <v>0.5983606557377049</v>
      </c>
      <c r="O28" s="31">
        <f t="shared" si="7"/>
        <v>-1.0256801131876683</v>
      </c>
      <c r="P28" s="31">
        <f t="shared" si="8"/>
        <v>18.805186154041785</v>
      </c>
      <c r="Q28" s="34">
        <f t="shared" si="9"/>
        <v>8.875839511899583</v>
      </c>
      <c r="S28" s="31">
        <f t="shared" si="10"/>
        <v>0.5983606557377049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8</v>
      </c>
      <c r="K29">
        <v>9</v>
      </c>
      <c r="M29">
        <f t="shared" si="5"/>
        <v>33</v>
      </c>
      <c r="N29" s="31">
        <f t="shared" si="6"/>
        <v>0.4180327868852459</v>
      </c>
      <c r="O29" s="31">
        <f t="shared" si="7"/>
        <v>-19.830866267229453</v>
      </c>
      <c r="P29" s="31">
        <f t="shared" si="8"/>
        <v>0</v>
      </c>
      <c r="Q29" s="34">
        <f t="shared" si="9"/>
        <v>0</v>
      </c>
      <c r="S29" s="31">
        <f t="shared" si="10"/>
        <v>0.4180327868852459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9</v>
      </c>
      <c r="K30">
        <v>12</v>
      </c>
      <c r="M30">
        <f t="shared" si="5"/>
        <v>39</v>
      </c>
      <c r="N30" s="31">
        <f t="shared" si="6"/>
        <v>0.5</v>
      </c>
      <c r="O30" s="31">
        <f t="shared" si="7"/>
        <v>-0.564109089338112</v>
      </c>
      <c r="P30" s="31">
        <f t="shared" si="8"/>
        <v>19.266757177891343</v>
      </c>
      <c r="Q30" s="34">
        <f t="shared" si="9"/>
        <v>9.093695921162054</v>
      </c>
      <c r="S30" s="31">
        <f t="shared" si="10"/>
        <v>0.5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13</v>
      </c>
      <c r="K31">
        <v>11</v>
      </c>
      <c r="M31">
        <f t="shared" si="5"/>
        <v>50</v>
      </c>
      <c r="N31" s="31">
        <f t="shared" si="6"/>
        <v>0.6147540983606558</v>
      </c>
      <c r="O31" s="31">
        <f t="shared" si="7"/>
        <v>14.77656537475983</v>
      </c>
      <c r="P31" s="31">
        <f t="shared" si="8"/>
        <v>34.60743164198928</v>
      </c>
      <c r="Q31" s="34">
        <f t="shared" si="9"/>
        <v>16.334324300603242</v>
      </c>
      <c r="S31" s="31">
        <f t="shared" si="10"/>
        <v>0.6147540983606558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11</v>
      </c>
      <c r="K32">
        <v>6</v>
      </c>
      <c r="M32">
        <f t="shared" si="5"/>
        <v>39</v>
      </c>
      <c r="N32" s="31">
        <f t="shared" si="6"/>
        <v>0.4672131147540984</v>
      </c>
      <c r="O32" s="31">
        <f t="shared" si="7"/>
        <v>-0.4263163783644134</v>
      </c>
      <c r="P32" s="31">
        <f t="shared" si="8"/>
        <v>19.40454988886504</v>
      </c>
      <c r="Q32" s="34">
        <f t="shared" si="9"/>
        <v>9.158732554061816</v>
      </c>
      <c r="S32" s="31">
        <f t="shared" si="10"/>
        <v>0.4672131147540984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10</v>
      </c>
      <c r="K33">
        <v>10</v>
      </c>
      <c r="M33">
        <f t="shared" si="5"/>
        <v>40</v>
      </c>
      <c r="N33" s="31">
        <f t="shared" si="6"/>
        <v>0.5</v>
      </c>
      <c r="O33" s="31">
        <f t="shared" si="7"/>
        <v>7.325045086020136</v>
      </c>
      <c r="P33" s="31">
        <f t="shared" si="8"/>
        <v>27.15591135324959</v>
      </c>
      <c r="Q33" s="34">
        <f t="shared" si="9"/>
        <v>12.817289283733597</v>
      </c>
      <c r="S33" s="31">
        <f t="shared" si="10"/>
        <v>0.5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7</v>
      </c>
      <c r="K34">
        <v>12</v>
      </c>
      <c r="M34">
        <f t="shared" si="5"/>
        <v>33</v>
      </c>
      <c r="N34" s="31">
        <f t="shared" si="6"/>
        <v>0.4344262295081967</v>
      </c>
      <c r="O34" s="31">
        <f t="shared" si="7"/>
        <v>2.1619009973497416</v>
      </c>
      <c r="P34" s="31">
        <f t="shared" si="8"/>
        <v>21.992767264579193</v>
      </c>
      <c r="Q34" s="34">
        <f t="shared" si="9"/>
        <v>10.380342479141511</v>
      </c>
      <c r="S34" s="31">
        <f t="shared" si="10"/>
        <v>0.4344262295081967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11</v>
      </c>
      <c r="K35">
        <v>7</v>
      </c>
      <c r="M35">
        <f t="shared" si="5"/>
        <v>40</v>
      </c>
      <c r="N35" s="31">
        <f t="shared" si="6"/>
        <v>0.48360655737704916</v>
      </c>
      <c r="O35" s="31">
        <f t="shared" si="7"/>
        <v>8.549426993196807</v>
      </c>
      <c r="P35" s="31">
        <f t="shared" si="8"/>
        <v>28.38029326042626</v>
      </c>
      <c r="Q35" s="34">
        <f t="shared" si="9"/>
        <v>13.395183978332934</v>
      </c>
      <c r="S35" s="31">
        <f t="shared" si="10"/>
        <v>0.48360655737704916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7</v>
      </c>
      <c r="K36">
        <v>5</v>
      </c>
      <c r="M36">
        <f t="shared" si="5"/>
        <v>26</v>
      </c>
      <c r="N36" s="31">
        <f t="shared" si="6"/>
        <v>0.319672131147541</v>
      </c>
      <c r="O36" s="31">
        <f t="shared" si="7"/>
        <v>-10.832365576833643</v>
      </c>
      <c r="P36" s="31">
        <f t="shared" si="8"/>
        <v>8.99850069039581</v>
      </c>
      <c r="Q36" s="34">
        <f t="shared" si="9"/>
        <v>4.247192626620427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12</v>
      </c>
      <c r="K37">
        <v>5</v>
      </c>
      <c r="M37">
        <f t="shared" si="5"/>
        <v>41</v>
      </c>
      <c r="N37" s="31">
        <f t="shared" si="6"/>
        <v>0.48360655737704916</v>
      </c>
      <c r="O37" s="31">
        <f t="shared" si="7"/>
        <v>10.320305410068421</v>
      </c>
      <c r="P37" s="31">
        <f t="shared" si="8"/>
        <v>30.151171677297874</v>
      </c>
      <c r="Q37" s="34">
        <f t="shared" si="9"/>
        <v>14.231018970578464</v>
      </c>
      <c r="S37" s="31">
        <f t="shared" si="10"/>
        <v>0.48360655737704916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5</v>
      </c>
      <c r="K38">
        <v>7</v>
      </c>
      <c r="M38">
        <f t="shared" si="5"/>
        <v>22</v>
      </c>
      <c r="N38" s="31">
        <f t="shared" si="6"/>
        <v>0.28688524590163933</v>
      </c>
      <c r="O38" s="31">
        <f t="shared" si="7"/>
        <v>-10.555315184621032</v>
      </c>
      <c r="P38" s="31">
        <f t="shared" si="8"/>
        <v>9.275551082608422</v>
      </c>
      <c r="Q38" s="34">
        <f t="shared" si="9"/>
        <v>4.377957342153937</v>
      </c>
      <c r="S38" s="31">
        <f t="shared" si="10"/>
        <v>0.28688524590163933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7</v>
      </c>
      <c r="K39">
        <v>9</v>
      </c>
      <c r="M39">
        <f t="shared" si="5"/>
        <v>30</v>
      </c>
      <c r="N39" s="31">
        <f t="shared" si="6"/>
        <v>0.38524590163934425</v>
      </c>
      <c r="O39" s="31">
        <f t="shared" si="7"/>
        <v>6.2286218461436516</v>
      </c>
      <c r="P39" s="31">
        <f t="shared" si="8"/>
        <v>26.059488113373106</v>
      </c>
      <c r="Q39" s="34">
        <f t="shared" si="9"/>
        <v>12.299789662376805</v>
      </c>
      <c r="S39" s="31">
        <f t="shared" si="10"/>
        <v>0.38524590163934425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-19.830866267229453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317.8040701755064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2.1186938011700427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87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21</v>
      </c>
      <c r="F3" s="5">
        <v>5</v>
      </c>
      <c r="G3" s="5">
        <v>4</v>
      </c>
      <c r="H3" s="47">
        <v>43</v>
      </c>
      <c r="I3" s="5">
        <v>68</v>
      </c>
    </row>
    <row r="4" spans="1:9" ht="12.75">
      <c r="A4" s="5">
        <v>2</v>
      </c>
      <c r="B4" s="5" t="s">
        <v>58</v>
      </c>
      <c r="C4" s="5"/>
      <c r="D4" s="5">
        <v>30</v>
      </c>
      <c r="E4" s="46">
        <v>17</v>
      </c>
      <c r="F4" s="5">
        <v>7</v>
      </c>
      <c r="G4" s="5">
        <v>6</v>
      </c>
      <c r="H4" s="47">
        <v>25</v>
      </c>
      <c r="I4" s="5">
        <v>58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14</v>
      </c>
      <c r="F5" s="5">
        <v>8</v>
      </c>
      <c r="G5" s="5">
        <v>8</v>
      </c>
      <c r="H5" s="47">
        <v>17</v>
      </c>
      <c r="I5" s="5">
        <v>50</v>
      </c>
    </row>
    <row r="6" spans="1:9" ht="12.75">
      <c r="A6" s="5">
        <v>4</v>
      </c>
      <c r="B6" s="5" t="s">
        <v>60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6</v>
      </c>
      <c r="I6" s="5">
        <v>50</v>
      </c>
    </row>
    <row r="7" spans="1:9" ht="12.75">
      <c r="A7" s="5">
        <v>5</v>
      </c>
      <c r="B7" s="5" t="s">
        <v>62</v>
      </c>
      <c r="C7" s="5"/>
      <c r="D7" s="5">
        <v>30</v>
      </c>
      <c r="E7" s="46">
        <v>13</v>
      </c>
      <c r="F7" s="5">
        <v>7</v>
      </c>
      <c r="G7" s="5">
        <v>10</v>
      </c>
      <c r="H7" s="47">
        <v>10</v>
      </c>
      <c r="I7" s="5">
        <v>46</v>
      </c>
    </row>
    <row r="8" spans="1:9" ht="12.75">
      <c r="A8" s="5">
        <v>6</v>
      </c>
      <c r="B8" s="5" t="s">
        <v>67</v>
      </c>
      <c r="C8" s="5"/>
      <c r="D8" s="5">
        <v>30</v>
      </c>
      <c r="E8" s="46">
        <v>12</v>
      </c>
      <c r="F8" s="5">
        <v>10</v>
      </c>
      <c r="G8" s="5">
        <v>8</v>
      </c>
      <c r="H8" s="47">
        <v>5</v>
      </c>
      <c r="I8" s="5">
        <v>46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7</v>
      </c>
      <c r="G9" s="5">
        <v>11</v>
      </c>
      <c r="H9" s="47">
        <v>-2</v>
      </c>
      <c r="I9" s="5">
        <v>43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12</v>
      </c>
      <c r="F10" s="5">
        <v>6</v>
      </c>
      <c r="G10" s="5">
        <v>12</v>
      </c>
      <c r="H10" s="47">
        <v>1</v>
      </c>
      <c r="I10" s="5">
        <v>42</v>
      </c>
    </row>
    <row r="11" spans="1:9" ht="12.75">
      <c r="A11" s="5">
        <v>9</v>
      </c>
      <c r="B11" s="5" t="s">
        <v>63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-4</v>
      </c>
      <c r="I11" s="5">
        <v>40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68</v>
      </c>
      <c r="C13" s="5"/>
      <c r="D13" s="5">
        <v>30</v>
      </c>
      <c r="E13" s="46">
        <v>10</v>
      </c>
      <c r="F13" s="5">
        <v>6</v>
      </c>
      <c r="G13" s="5">
        <v>14</v>
      </c>
      <c r="H13" s="47">
        <v>-3</v>
      </c>
      <c r="I13" s="5">
        <v>36</v>
      </c>
    </row>
    <row r="14" spans="1:9" ht="12.75">
      <c r="A14" s="5">
        <v>12</v>
      </c>
      <c r="B14" s="5" t="s">
        <v>61</v>
      </c>
      <c r="C14" s="5"/>
      <c r="D14" s="5">
        <v>30</v>
      </c>
      <c r="E14" s="46">
        <v>8</v>
      </c>
      <c r="F14" s="5">
        <v>10</v>
      </c>
      <c r="G14" s="5">
        <v>12</v>
      </c>
      <c r="H14" s="47">
        <v>-12</v>
      </c>
      <c r="I14" s="5">
        <v>34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8</v>
      </c>
      <c r="F15" s="5">
        <v>8</v>
      </c>
      <c r="G15" s="5">
        <v>14</v>
      </c>
      <c r="H15" s="47">
        <v>-12</v>
      </c>
      <c r="I15" s="5">
        <v>32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8</v>
      </c>
      <c r="G16" s="5">
        <v>14</v>
      </c>
      <c r="H16" s="47">
        <v>-16</v>
      </c>
      <c r="I16" s="5">
        <v>32</v>
      </c>
    </row>
    <row r="17" spans="1:9" ht="12.75">
      <c r="A17" s="5">
        <v>15</v>
      </c>
      <c r="B17" s="5" t="s">
        <v>64</v>
      </c>
      <c r="C17" s="5"/>
      <c r="D17" s="5">
        <v>30</v>
      </c>
      <c r="E17" s="46">
        <v>8</v>
      </c>
      <c r="F17" s="5">
        <v>6</v>
      </c>
      <c r="G17" s="5">
        <v>16</v>
      </c>
      <c r="H17" s="47">
        <v>-14</v>
      </c>
      <c r="I17" s="5">
        <v>30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5</v>
      </c>
      <c r="G18" s="5">
        <v>21</v>
      </c>
      <c r="H18" s="47">
        <v>-38</v>
      </c>
      <c r="I18" s="5">
        <v>17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14</v>
      </c>
      <c r="K24">
        <v>8</v>
      </c>
      <c r="M24">
        <f>J24*3+K24</f>
        <v>50</v>
      </c>
      <c r="N24" s="31">
        <f>(2*J24+K24+0.5)/(2*$C$42+1)</f>
        <v>0.5983606557377049</v>
      </c>
      <c r="O24" s="31">
        <f>2*(2*$C$42+1)*(N24-I24)</f>
        <v>-7.0366679273823936</v>
      </c>
      <c r="P24" s="31">
        <f>O24-$O$41</f>
        <v>8.907446398027542</v>
      </c>
      <c r="Q24" s="34">
        <f>P24/$P$43</f>
        <v>5.227046645332003</v>
      </c>
      <c r="S24" s="31">
        <f>(2*J24+K24+0.5)/(2*$C$42+1)</f>
        <v>0.5983606557377049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21</v>
      </c>
      <c r="K25">
        <v>5</v>
      </c>
      <c r="M25">
        <f aca="true" t="shared" si="5" ref="M25:M39">J25*3+K25</f>
        <v>68</v>
      </c>
      <c r="N25" s="31">
        <f aca="true" t="shared" si="6" ref="N25:N39">(2*J25+K25+0.5)/(2*$C$42+1)</f>
        <v>0.7786885245901639</v>
      </c>
      <c r="O25" s="31">
        <f aca="true" t="shared" si="7" ref="O25:O39">2*(2*$C$42+1)*(N25-I25)</f>
        <v>15.570467968483786</v>
      </c>
      <c r="P25" s="31">
        <f aca="true" t="shared" si="8" ref="P25:P39">O25-$O$41</f>
        <v>31.514582293893724</v>
      </c>
      <c r="Q25" s="34">
        <f aca="true" t="shared" si="9" ref="Q25:Q39">P25/$P$43</f>
        <v>18.493312706862184</v>
      </c>
      <c r="S25" s="31">
        <f aca="true" t="shared" si="10" ref="S25:S39">(2*J25+K25+0.5)/(2*$C$42+1)</f>
        <v>0.7786885245901639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14</v>
      </c>
      <c r="K26">
        <v>8</v>
      </c>
      <c r="M26">
        <f t="shared" si="5"/>
        <v>50</v>
      </c>
      <c r="N26" s="31">
        <f t="shared" si="6"/>
        <v>0.5983606557377049</v>
      </c>
      <c r="O26" s="31">
        <f t="shared" si="7"/>
        <v>-4.206688913820619</v>
      </c>
      <c r="P26" s="31">
        <f t="shared" si="8"/>
        <v>11.737425411589317</v>
      </c>
      <c r="Q26" s="34">
        <f t="shared" si="9"/>
        <v>6.887728242301666</v>
      </c>
      <c r="S26" s="31">
        <f t="shared" si="10"/>
        <v>0.5983606557377049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11</v>
      </c>
      <c r="K27">
        <v>7</v>
      </c>
      <c r="M27">
        <f t="shared" si="5"/>
        <v>40</v>
      </c>
      <c r="N27" s="31">
        <f t="shared" si="6"/>
        <v>0.48360655737704916</v>
      </c>
      <c r="O27" s="31">
        <f t="shared" si="7"/>
        <v>-15.944114325409936</v>
      </c>
      <c r="P27" s="31">
        <f t="shared" si="8"/>
        <v>0</v>
      </c>
      <c r="Q27" s="34">
        <f t="shared" si="9"/>
        <v>0</v>
      </c>
      <c r="S27" s="31">
        <f t="shared" si="10"/>
        <v>0.48360655737704916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17</v>
      </c>
      <c r="K28">
        <v>7</v>
      </c>
      <c r="M28">
        <f t="shared" si="5"/>
        <v>58</v>
      </c>
      <c r="N28" s="31">
        <f t="shared" si="6"/>
        <v>0.680327868852459</v>
      </c>
      <c r="O28" s="31">
        <f t="shared" si="7"/>
        <v>8.97431988681233</v>
      </c>
      <c r="P28" s="31">
        <f t="shared" si="8"/>
        <v>24.918434212222266</v>
      </c>
      <c r="Q28" s="34">
        <f t="shared" si="9"/>
        <v>14.622576677504904</v>
      </c>
      <c r="S28" s="31">
        <f t="shared" si="10"/>
        <v>0.680327868852459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12</v>
      </c>
      <c r="K29">
        <v>6</v>
      </c>
      <c r="M29">
        <f t="shared" si="5"/>
        <v>42</v>
      </c>
      <c r="N29" s="31">
        <f t="shared" si="6"/>
        <v>0.5</v>
      </c>
      <c r="O29" s="31">
        <f t="shared" si="7"/>
        <v>-9.830866267229453</v>
      </c>
      <c r="P29" s="31">
        <f t="shared" si="8"/>
        <v>6.113248058180483</v>
      </c>
      <c r="Q29" s="34">
        <f t="shared" si="9"/>
        <v>3.5873617787551995</v>
      </c>
      <c r="S29" s="31">
        <f t="shared" si="10"/>
        <v>0.5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12</v>
      </c>
      <c r="K30">
        <v>7</v>
      </c>
      <c r="M30">
        <f t="shared" si="5"/>
        <v>43</v>
      </c>
      <c r="N30" s="31">
        <f t="shared" si="6"/>
        <v>0.5163934426229508</v>
      </c>
      <c r="O30" s="31">
        <f t="shared" si="7"/>
        <v>1.4358909106618902</v>
      </c>
      <c r="P30" s="31">
        <f t="shared" si="8"/>
        <v>17.380005236071828</v>
      </c>
      <c r="Q30" s="34">
        <f t="shared" si="9"/>
        <v>10.198893600435113</v>
      </c>
      <c r="S30" s="31">
        <f t="shared" si="10"/>
        <v>0.5163934426229508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13</v>
      </c>
      <c r="K31">
        <v>7</v>
      </c>
      <c r="M31">
        <f t="shared" si="5"/>
        <v>46</v>
      </c>
      <c r="N31" s="31">
        <f t="shared" si="6"/>
        <v>0.5491803278688525</v>
      </c>
      <c r="O31" s="31">
        <f t="shared" si="7"/>
        <v>6.7765653747598344</v>
      </c>
      <c r="P31" s="31">
        <f t="shared" si="8"/>
        <v>22.72067970016977</v>
      </c>
      <c r="Q31" s="34">
        <f t="shared" si="9"/>
        <v>13.332895568446409</v>
      </c>
      <c r="S31" s="31">
        <f t="shared" si="10"/>
        <v>0.5491803278688525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11</v>
      </c>
      <c r="K32">
        <v>6</v>
      </c>
      <c r="M32">
        <f t="shared" si="5"/>
        <v>39</v>
      </c>
      <c r="N32" s="31">
        <f t="shared" si="6"/>
        <v>0.4672131147540984</v>
      </c>
      <c r="O32" s="31">
        <f t="shared" si="7"/>
        <v>-0.4263163783644134</v>
      </c>
      <c r="P32" s="31">
        <f t="shared" si="8"/>
        <v>15.517797947045523</v>
      </c>
      <c r="Q32" s="34">
        <f t="shared" si="9"/>
        <v>9.106117519832123</v>
      </c>
      <c r="S32" s="31">
        <f t="shared" si="10"/>
        <v>0.4672131147540984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10</v>
      </c>
      <c r="K33">
        <v>6</v>
      </c>
      <c r="M33">
        <f t="shared" si="5"/>
        <v>36</v>
      </c>
      <c r="N33" s="31">
        <f t="shared" si="6"/>
        <v>0.4344262295081967</v>
      </c>
      <c r="O33" s="31">
        <f t="shared" si="7"/>
        <v>-0.6749549139798661</v>
      </c>
      <c r="P33" s="31">
        <f t="shared" si="8"/>
        <v>15.26915941143007</v>
      </c>
      <c r="Q33" s="34">
        <f t="shared" si="9"/>
        <v>8.960212041941535</v>
      </c>
      <c r="S33" s="31">
        <f t="shared" si="10"/>
        <v>0.4344262295081967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12</v>
      </c>
      <c r="K34">
        <v>10</v>
      </c>
      <c r="M34">
        <f t="shared" si="5"/>
        <v>46</v>
      </c>
      <c r="N34" s="31">
        <f t="shared" si="6"/>
        <v>0.5655737704918032</v>
      </c>
      <c r="O34" s="31">
        <f t="shared" si="7"/>
        <v>18.16190099734974</v>
      </c>
      <c r="P34" s="31">
        <f t="shared" si="8"/>
        <v>34.106015322759674</v>
      </c>
      <c r="Q34" s="34">
        <f t="shared" si="9"/>
        <v>20.01401131282133</v>
      </c>
      <c r="S34" s="31">
        <f t="shared" si="10"/>
        <v>0.5655737704918032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8</v>
      </c>
      <c r="K35">
        <v>10</v>
      </c>
      <c r="M35">
        <f t="shared" si="5"/>
        <v>34</v>
      </c>
      <c r="N35" s="31">
        <f t="shared" si="6"/>
        <v>0.4344262295081967</v>
      </c>
      <c r="O35" s="31">
        <f t="shared" si="7"/>
        <v>2.5494269931968065</v>
      </c>
      <c r="P35" s="31">
        <f t="shared" si="8"/>
        <v>18.49354131860674</v>
      </c>
      <c r="Q35" s="34">
        <f t="shared" si="9"/>
        <v>10.852336212894633</v>
      </c>
      <c r="S35" s="31">
        <f t="shared" si="10"/>
        <v>0.4344262295081967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8</v>
      </c>
      <c r="K36">
        <v>8</v>
      </c>
      <c r="M36">
        <f t="shared" si="5"/>
        <v>32</v>
      </c>
      <c r="N36" s="31">
        <f t="shared" si="6"/>
        <v>0.4016393442622951</v>
      </c>
      <c r="O36" s="31">
        <f t="shared" si="7"/>
        <v>-0.8323655768336453</v>
      </c>
      <c r="P36" s="31">
        <f t="shared" si="8"/>
        <v>15.111748748576291</v>
      </c>
      <c r="Q36" s="34">
        <f t="shared" si="9"/>
        <v>8.86784068875646</v>
      </c>
      <c r="S36" s="31">
        <f t="shared" si="10"/>
        <v>0.4016393442622951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8</v>
      </c>
      <c r="K37">
        <v>6</v>
      </c>
      <c r="M37">
        <f t="shared" si="5"/>
        <v>30</v>
      </c>
      <c r="N37" s="31">
        <f t="shared" si="6"/>
        <v>0.36885245901639346</v>
      </c>
      <c r="O37" s="31">
        <f t="shared" si="7"/>
        <v>-3.679694589931574</v>
      </c>
      <c r="P37" s="31">
        <f t="shared" si="8"/>
        <v>12.264419735478363</v>
      </c>
      <c r="Q37" s="34">
        <f t="shared" si="9"/>
        <v>7.1969778060602785</v>
      </c>
      <c r="S37" s="31">
        <f t="shared" si="10"/>
        <v>0.36885245901639346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8</v>
      </c>
      <c r="K38">
        <v>8</v>
      </c>
      <c r="M38">
        <f t="shared" si="5"/>
        <v>32</v>
      </c>
      <c r="N38" s="31">
        <f t="shared" si="6"/>
        <v>0.4016393442622951</v>
      </c>
      <c r="O38" s="31">
        <f t="shared" si="7"/>
        <v>3.4446848153789698</v>
      </c>
      <c r="P38" s="31">
        <f t="shared" si="8"/>
        <v>19.388799140788905</v>
      </c>
      <c r="Q38" s="34">
        <f t="shared" si="9"/>
        <v>11.377689292446226</v>
      </c>
      <c r="S38" s="31">
        <f t="shared" si="10"/>
        <v>0.4016393442622951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4</v>
      </c>
      <c r="K39">
        <v>5</v>
      </c>
      <c r="M39">
        <f t="shared" si="5"/>
        <v>17</v>
      </c>
      <c r="N39" s="31">
        <f t="shared" si="6"/>
        <v>0.22131147540983606</v>
      </c>
      <c r="O39" s="31">
        <f t="shared" si="7"/>
        <v>-13.771378153856347</v>
      </c>
      <c r="P39" s="31">
        <f t="shared" si="8"/>
        <v>2.1727361715535896</v>
      </c>
      <c r="Q39" s="34">
        <f t="shared" si="9"/>
        <v>1.274999905609937</v>
      </c>
      <c r="S39" s="31">
        <f t="shared" si="10"/>
        <v>0.22131147540983606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-15.944114325409936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255.61603910639408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1.7041069273759606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K14" sqref="K1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85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67</v>
      </c>
      <c r="C3" s="5"/>
      <c r="D3" s="5">
        <v>30</v>
      </c>
      <c r="E3" s="46">
        <v>15</v>
      </c>
      <c r="F3" s="5">
        <v>6</v>
      </c>
      <c r="G3" s="5">
        <v>9</v>
      </c>
      <c r="H3" s="47">
        <v>12</v>
      </c>
      <c r="I3" s="5">
        <v>51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13</v>
      </c>
      <c r="F4" s="5">
        <v>12</v>
      </c>
      <c r="G4" s="5">
        <v>5</v>
      </c>
      <c r="H4" s="47">
        <v>16</v>
      </c>
      <c r="I4" s="5">
        <v>51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14</v>
      </c>
      <c r="F5" s="5">
        <v>7</v>
      </c>
      <c r="G5" s="5">
        <v>9</v>
      </c>
      <c r="H5" s="47">
        <v>6</v>
      </c>
      <c r="I5" s="5">
        <v>49</v>
      </c>
    </row>
    <row r="6" spans="1:9" ht="12.75">
      <c r="A6" s="5">
        <v>4</v>
      </c>
      <c r="B6" s="5" t="s">
        <v>66</v>
      </c>
      <c r="C6" s="5"/>
      <c r="D6" s="5">
        <v>30</v>
      </c>
      <c r="E6" s="46">
        <v>12</v>
      </c>
      <c r="F6" s="5">
        <v>12</v>
      </c>
      <c r="G6" s="5">
        <v>6</v>
      </c>
      <c r="H6" s="47">
        <v>16</v>
      </c>
      <c r="I6" s="5">
        <v>48</v>
      </c>
    </row>
    <row r="7" spans="1:9" ht="12.75">
      <c r="A7" s="5">
        <v>5</v>
      </c>
      <c r="B7" s="5" t="s">
        <v>56</v>
      </c>
      <c r="C7" s="5"/>
      <c r="D7" s="5">
        <v>30</v>
      </c>
      <c r="E7" s="46">
        <v>13</v>
      </c>
      <c r="F7" s="5">
        <v>8</v>
      </c>
      <c r="G7" s="5">
        <v>9</v>
      </c>
      <c r="H7" s="47">
        <v>10</v>
      </c>
      <c r="I7" s="5">
        <v>47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13</v>
      </c>
      <c r="F8" s="5">
        <v>4</v>
      </c>
      <c r="G8" s="5">
        <v>13</v>
      </c>
      <c r="H8" s="47">
        <v>9</v>
      </c>
      <c r="I8" s="5">
        <v>43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7</v>
      </c>
      <c r="G9" s="5">
        <v>11</v>
      </c>
      <c r="H9" s="47">
        <v>-2</v>
      </c>
      <c r="I9" s="5">
        <v>43</v>
      </c>
    </row>
    <row r="10" spans="1:9" ht="12.75">
      <c r="A10" s="5">
        <v>8</v>
      </c>
      <c r="B10" s="5" t="s">
        <v>62</v>
      </c>
      <c r="C10" s="5"/>
      <c r="D10" s="5">
        <v>30</v>
      </c>
      <c r="E10" s="46">
        <v>11</v>
      </c>
      <c r="F10" s="5">
        <v>9</v>
      </c>
      <c r="G10" s="5">
        <v>10</v>
      </c>
      <c r="H10" s="47">
        <v>5</v>
      </c>
      <c r="I10" s="5">
        <v>42</v>
      </c>
    </row>
    <row r="11" spans="1:9" ht="12.75">
      <c r="A11" s="5">
        <v>9</v>
      </c>
      <c r="B11" s="5" t="s">
        <v>60</v>
      </c>
      <c r="C11" s="5"/>
      <c r="D11" s="5">
        <v>30</v>
      </c>
      <c r="E11" s="46">
        <v>12</v>
      </c>
      <c r="F11" s="5">
        <v>5</v>
      </c>
      <c r="G11" s="5">
        <v>13</v>
      </c>
      <c r="H11" s="47">
        <v>3</v>
      </c>
      <c r="I11" s="5">
        <v>41</v>
      </c>
    </row>
    <row r="12" spans="1:9" ht="12.75">
      <c r="A12" s="5">
        <v>10</v>
      </c>
      <c r="B12" s="5" t="s">
        <v>64</v>
      </c>
      <c r="C12" s="5"/>
      <c r="D12" s="5">
        <v>30</v>
      </c>
      <c r="E12" s="46">
        <v>11</v>
      </c>
      <c r="F12" s="5">
        <v>8</v>
      </c>
      <c r="G12" s="5">
        <v>11</v>
      </c>
      <c r="H12" s="47">
        <v>-5</v>
      </c>
      <c r="I12" s="5">
        <v>41</v>
      </c>
    </row>
    <row r="13" spans="1:9" ht="12.75">
      <c r="A13" s="5">
        <v>11</v>
      </c>
      <c r="B13" s="5" t="s">
        <v>70</v>
      </c>
      <c r="C13" s="5"/>
      <c r="D13" s="5">
        <v>30</v>
      </c>
      <c r="E13" s="46">
        <v>10</v>
      </c>
      <c r="F13" s="5">
        <v>8</v>
      </c>
      <c r="G13" s="5">
        <v>12</v>
      </c>
      <c r="H13" s="47">
        <v>-9</v>
      </c>
      <c r="I13" s="5">
        <v>38</v>
      </c>
    </row>
    <row r="14" spans="1:9" ht="12.75">
      <c r="A14" s="5">
        <v>12</v>
      </c>
      <c r="B14" s="5" t="s">
        <v>61</v>
      </c>
      <c r="C14" s="5"/>
      <c r="D14" s="5">
        <v>30</v>
      </c>
      <c r="E14" s="46">
        <v>9</v>
      </c>
      <c r="F14" s="5">
        <v>11</v>
      </c>
      <c r="G14" s="5">
        <v>10</v>
      </c>
      <c r="H14" s="47">
        <v>3</v>
      </c>
      <c r="I14" s="5">
        <v>38</v>
      </c>
    </row>
    <row r="15" spans="1:9" ht="12.75">
      <c r="A15" s="5">
        <v>13</v>
      </c>
      <c r="B15" s="5" t="s">
        <v>59</v>
      </c>
      <c r="C15" s="5"/>
      <c r="D15" s="5">
        <v>30</v>
      </c>
      <c r="E15" s="46">
        <v>10</v>
      </c>
      <c r="F15" s="5">
        <v>6</v>
      </c>
      <c r="G15" s="5">
        <v>14</v>
      </c>
      <c r="H15" s="47">
        <v>-9</v>
      </c>
      <c r="I15" s="5">
        <v>36</v>
      </c>
    </row>
    <row r="16" spans="1:9" ht="12.75">
      <c r="A16" s="5">
        <v>14</v>
      </c>
      <c r="B16" s="5" t="s">
        <v>71</v>
      </c>
      <c r="C16" s="5"/>
      <c r="D16" s="5">
        <v>30</v>
      </c>
      <c r="E16" s="46">
        <v>8</v>
      </c>
      <c r="F16" s="5">
        <v>10</v>
      </c>
      <c r="G16" s="5">
        <v>12</v>
      </c>
      <c r="H16" s="47">
        <v>-11</v>
      </c>
      <c r="I16" s="5">
        <v>34</v>
      </c>
    </row>
    <row r="17" spans="1:9" ht="12.75">
      <c r="A17" s="5">
        <v>15</v>
      </c>
      <c r="B17" s="5" t="s">
        <v>68</v>
      </c>
      <c r="C17" s="5"/>
      <c r="D17" s="5">
        <v>30</v>
      </c>
      <c r="E17" s="46">
        <v>8</v>
      </c>
      <c r="F17" s="5">
        <v>8</v>
      </c>
      <c r="G17" s="5">
        <v>14</v>
      </c>
      <c r="H17" s="47">
        <v>-14</v>
      </c>
      <c r="I17" s="5">
        <v>32</v>
      </c>
    </row>
    <row r="18" spans="1:9" ht="12.75">
      <c r="A18" s="5">
        <v>16</v>
      </c>
      <c r="B18" s="5" t="s">
        <v>69</v>
      </c>
      <c r="C18" s="5"/>
      <c r="D18" s="5">
        <v>30</v>
      </c>
      <c r="E18" s="46">
        <v>7</v>
      </c>
      <c r="F18" s="5">
        <v>3</v>
      </c>
      <c r="G18" s="5">
        <v>20</v>
      </c>
      <c r="H18" s="47">
        <v>-30</v>
      </c>
      <c r="I18" s="5">
        <v>24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13</v>
      </c>
      <c r="K24">
        <v>12</v>
      </c>
      <c r="M24">
        <f>J24*3+K24</f>
        <v>51</v>
      </c>
      <c r="N24" s="31">
        <f>(2*J24+K24+0.5)/(2*$C$42+1)</f>
        <v>0.6311475409836066</v>
      </c>
      <c r="O24" s="31">
        <f>2*(2*$C$42+1)*(N24-I24)</f>
        <v>-3.036667927382389</v>
      </c>
      <c r="P24" s="31">
        <f>O24-$O$41</f>
        <v>15.170020986438232</v>
      </c>
      <c r="Q24" s="34">
        <f>P24/$P$43</f>
        <v>7.797699705079123</v>
      </c>
      <c r="S24" s="31">
        <f>(2*J24+K24+0.5)/(2*$C$42+1)</f>
        <v>0.6311475409836066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13</v>
      </c>
      <c r="K25">
        <v>8</v>
      </c>
      <c r="M25">
        <f aca="true" t="shared" si="5" ref="M25:M39">J25*3+K25</f>
        <v>47</v>
      </c>
      <c r="N25" s="31">
        <f aca="true" t="shared" si="6" ref="N25:N39">(2*J25+K25+0.5)/(2*$C$42+1)</f>
        <v>0.5655737704918032</v>
      </c>
      <c r="O25" s="31">
        <f aca="true" t="shared" si="7" ref="O25:O39">2*(2*$C$42+1)*(N25-I25)</f>
        <v>-10.429532031516214</v>
      </c>
      <c r="P25" s="31">
        <f aca="true" t="shared" si="8" ref="P25:P39">O25-$O$41</f>
        <v>7.777156882304407</v>
      </c>
      <c r="Q25" s="34">
        <f aca="true" t="shared" si="9" ref="Q25:Q39">P25/$P$43</f>
        <v>3.997617009344542</v>
      </c>
      <c r="S25" s="31">
        <f aca="true" t="shared" si="10" ref="S25:S39">(2*J25+K25+0.5)/(2*$C$42+1)</f>
        <v>0.5655737704918032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12</v>
      </c>
      <c r="K26">
        <v>5</v>
      </c>
      <c r="M26">
        <f t="shared" si="5"/>
        <v>41</v>
      </c>
      <c r="N26" s="31">
        <f t="shared" si="6"/>
        <v>0.48360655737704916</v>
      </c>
      <c r="O26" s="31">
        <f t="shared" si="7"/>
        <v>-18.20668891382062</v>
      </c>
      <c r="P26" s="31">
        <f t="shared" si="8"/>
        <v>0</v>
      </c>
      <c r="Q26" s="34">
        <f t="shared" si="9"/>
        <v>0</v>
      </c>
      <c r="S26" s="31">
        <f t="shared" si="10"/>
        <v>0.48360655737704916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13</v>
      </c>
      <c r="K27">
        <v>4</v>
      </c>
      <c r="M27">
        <f t="shared" si="5"/>
        <v>43</v>
      </c>
      <c r="N27" s="31">
        <f t="shared" si="6"/>
        <v>0.5</v>
      </c>
      <c r="O27" s="31">
        <f t="shared" si="7"/>
        <v>-13.944114325409934</v>
      </c>
      <c r="P27" s="31">
        <f t="shared" si="8"/>
        <v>4.262574588410686</v>
      </c>
      <c r="Q27" s="34">
        <f t="shared" si="9"/>
        <v>2.191050140315711</v>
      </c>
      <c r="S27" s="31">
        <f t="shared" si="10"/>
        <v>0.5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14</v>
      </c>
      <c r="K28">
        <v>7</v>
      </c>
      <c r="M28">
        <f t="shared" si="5"/>
        <v>49</v>
      </c>
      <c r="N28" s="31">
        <f t="shared" si="6"/>
        <v>0.5819672131147541</v>
      </c>
      <c r="O28" s="31">
        <f t="shared" si="7"/>
        <v>-3.0256801131876703</v>
      </c>
      <c r="P28" s="31">
        <f t="shared" si="8"/>
        <v>15.18100880063295</v>
      </c>
      <c r="Q28" s="34">
        <f t="shared" si="9"/>
        <v>7.803347665327973</v>
      </c>
      <c r="S28" s="31">
        <f t="shared" si="10"/>
        <v>0.5819672131147541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12</v>
      </c>
      <c r="K29">
        <v>12</v>
      </c>
      <c r="M29">
        <f t="shared" si="5"/>
        <v>48</v>
      </c>
      <c r="N29" s="31">
        <f t="shared" si="6"/>
        <v>0.5983606557377049</v>
      </c>
      <c r="O29" s="31">
        <f t="shared" si="7"/>
        <v>2.169133732770546</v>
      </c>
      <c r="P29" s="31">
        <f t="shared" si="8"/>
        <v>20.375822646591168</v>
      </c>
      <c r="Q29" s="34">
        <f t="shared" si="9"/>
        <v>10.473587767881721</v>
      </c>
      <c r="S29" s="31">
        <f t="shared" si="10"/>
        <v>0.5983606557377049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12</v>
      </c>
      <c r="K30">
        <v>7</v>
      </c>
      <c r="M30">
        <f t="shared" si="5"/>
        <v>43</v>
      </c>
      <c r="N30" s="31">
        <f t="shared" si="6"/>
        <v>0.5163934426229508</v>
      </c>
      <c r="O30" s="31">
        <f t="shared" si="7"/>
        <v>1.4358909106618902</v>
      </c>
      <c r="P30" s="31">
        <f t="shared" si="8"/>
        <v>19.64257982448251</v>
      </c>
      <c r="Q30" s="34">
        <f t="shared" si="9"/>
        <v>10.096686025766827</v>
      </c>
      <c r="S30" s="31">
        <f t="shared" si="10"/>
        <v>0.5163934426229508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11</v>
      </c>
      <c r="K31">
        <v>9</v>
      </c>
      <c r="M31">
        <f t="shared" si="5"/>
        <v>42</v>
      </c>
      <c r="N31" s="31">
        <f t="shared" si="6"/>
        <v>0.5163934426229508</v>
      </c>
      <c r="O31" s="31">
        <f t="shared" si="7"/>
        <v>2.77656537475983</v>
      </c>
      <c r="P31" s="31">
        <f t="shared" si="8"/>
        <v>20.98325428858045</v>
      </c>
      <c r="Q31" s="34">
        <f t="shared" si="9"/>
        <v>10.785820001431693</v>
      </c>
      <c r="S31" s="31">
        <f t="shared" si="10"/>
        <v>0.5163934426229508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10</v>
      </c>
      <c r="K32">
        <v>6</v>
      </c>
      <c r="M32">
        <f t="shared" si="5"/>
        <v>36</v>
      </c>
      <c r="N32" s="31">
        <f t="shared" si="6"/>
        <v>0.4344262295081967</v>
      </c>
      <c r="O32" s="31">
        <f t="shared" si="7"/>
        <v>-4.426316378364418</v>
      </c>
      <c r="P32" s="31">
        <f t="shared" si="8"/>
        <v>13.780372535456202</v>
      </c>
      <c r="Q32" s="34">
        <f t="shared" si="9"/>
        <v>7.083392102863311</v>
      </c>
      <c r="S32" s="31">
        <f t="shared" si="10"/>
        <v>0.4344262295081967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8</v>
      </c>
      <c r="K33">
        <v>8</v>
      </c>
      <c r="M33">
        <f t="shared" si="5"/>
        <v>32</v>
      </c>
      <c r="N33" s="31">
        <f t="shared" si="6"/>
        <v>0.4016393442622951</v>
      </c>
      <c r="O33" s="31">
        <f t="shared" si="7"/>
        <v>-4.674954913979864</v>
      </c>
      <c r="P33" s="31">
        <f t="shared" si="8"/>
        <v>13.531733999840757</v>
      </c>
      <c r="Q33" s="34">
        <f t="shared" si="9"/>
        <v>6.955586832351614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15</v>
      </c>
      <c r="K34">
        <v>6</v>
      </c>
      <c r="M34">
        <f t="shared" si="5"/>
        <v>51</v>
      </c>
      <c r="N34" s="31">
        <f t="shared" si="6"/>
        <v>0.5983606557377049</v>
      </c>
      <c r="O34" s="31">
        <f t="shared" si="7"/>
        <v>22.161900997349743</v>
      </c>
      <c r="P34" s="31">
        <f t="shared" si="8"/>
        <v>40.36858991117036</v>
      </c>
      <c r="Q34" s="34">
        <f t="shared" si="9"/>
        <v>20.75027726897699</v>
      </c>
      <c r="S34" s="31">
        <f t="shared" si="10"/>
        <v>0.5983606557377049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9</v>
      </c>
      <c r="K35">
        <v>11</v>
      </c>
      <c r="M35">
        <f t="shared" si="5"/>
        <v>38</v>
      </c>
      <c r="N35" s="31">
        <f t="shared" si="6"/>
        <v>0.48360655737704916</v>
      </c>
      <c r="O35" s="31">
        <f t="shared" si="7"/>
        <v>8.549426993196807</v>
      </c>
      <c r="P35" s="31">
        <f t="shared" si="8"/>
        <v>26.756115907017428</v>
      </c>
      <c r="Q35" s="34">
        <f t="shared" si="9"/>
        <v>13.753188430242131</v>
      </c>
      <c r="S35" s="31">
        <f t="shared" si="10"/>
        <v>0.48360655737704916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8</v>
      </c>
      <c r="K36">
        <v>10</v>
      </c>
      <c r="M36">
        <f t="shared" si="5"/>
        <v>34</v>
      </c>
      <c r="N36" s="31">
        <f t="shared" si="6"/>
        <v>0.4344262295081967</v>
      </c>
      <c r="O36" s="31">
        <f t="shared" si="7"/>
        <v>3.1676344231663522</v>
      </c>
      <c r="P36" s="31">
        <f t="shared" si="8"/>
        <v>21.374323336986972</v>
      </c>
      <c r="Q36" s="34">
        <f t="shared" si="9"/>
        <v>10.986837455932992</v>
      </c>
      <c r="S36" s="31">
        <f t="shared" si="10"/>
        <v>0.4344262295081967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11</v>
      </c>
      <c r="K37">
        <v>8</v>
      </c>
      <c r="M37">
        <f t="shared" si="5"/>
        <v>41</v>
      </c>
      <c r="N37" s="31">
        <f t="shared" si="6"/>
        <v>0.5</v>
      </c>
      <c r="O37" s="31">
        <f t="shared" si="7"/>
        <v>12.320305410068423</v>
      </c>
      <c r="P37" s="31">
        <f t="shared" si="8"/>
        <v>30.526994323889042</v>
      </c>
      <c r="Q37" s="34">
        <f t="shared" si="9"/>
        <v>15.691496725623917</v>
      </c>
      <c r="S37" s="31">
        <f t="shared" si="10"/>
        <v>0.5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7</v>
      </c>
      <c r="K38">
        <v>3</v>
      </c>
      <c r="M38">
        <f t="shared" si="5"/>
        <v>24</v>
      </c>
      <c r="N38" s="31">
        <f t="shared" si="6"/>
        <v>0.28688524590163933</v>
      </c>
      <c r="O38" s="31">
        <f t="shared" si="7"/>
        <v>-10.555315184621032</v>
      </c>
      <c r="P38" s="31">
        <f t="shared" si="8"/>
        <v>7.651373729199589</v>
      </c>
      <c r="Q38" s="34">
        <f t="shared" si="9"/>
        <v>3.9329619072358373</v>
      </c>
      <c r="S38" s="31">
        <f t="shared" si="10"/>
        <v>0.28688524590163933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10</v>
      </c>
      <c r="K39">
        <v>8</v>
      </c>
      <c r="M39">
        <f t="shared" si="5"/>
        <v>38</v>
      </c>
      <c r="N39" s="31">
        <f t="shared" si="6"/>
        <v>0.4672131147540984</v>
      </c>
      <c r="O39" s="31">
        <f t="shared" si="7"/>
        <v>16.228621846143657</v>
      </c>
      <c r="P39" s="31">
        <f t="shared" si="8"/>
        <v>34.43531075996428</v>
      </c>
      <c r="Q39" s="34">
        <f t="shared" si="9"/>
        <v>17.70045096162562</v>
      </c>
      <c r="S39" s="31">
        <f t="shared" si="10"/>
        <v>0.4672131147540984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-18.20668891382062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291.81723252096504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1.9454482168064335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86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18</v>
      </c>
      <c r="F3" s="5">
        <v>4</v>
      </c>
      <c r="G3" s="5">
        <v>8</v>
      </c>
      <c r="H3" s="47">
        <v>25</v>
      </c>
      <c r="I3" s="5">
        <v>58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25</v>
      </c>
      <c r="I4" s="5">
        <v>57</v>
      </c>
    </row>
    <row r="5" spans="1:9" ht="12.75">
      <c r="A5" s="5">
        <v>3</v>
      </c>
      <c r="B5" s="5" t="s">
        <v>68</v>
      </c>
      <c r="C5" s="5"/>
      <c r="D5" s="5">
        <v>30</v>
      </c>
      <c r="E5" s="46">
        <v>17</v>
      </c>
      <c r="F5" s="5">
        <v>2</v>
      </c>
      <c r="G5" s="5">
        <v>11</v>
      </c>
      <c r="H5" s="47">
        <v>-2</v>
      </c>
      <c r="I5" s="5">
        <v>53</v>
      </c>
    </row>
    <row r="6" spans="1:9" ht="12.75">
      <c r="A6" s="5">
        <v>4</v>
      </c>
      <c r="B6" s="5" t="s">
        <v>60</v>
      </c>
      <c r="C6" s="5"/>
      <c r="D6" s="5">
        <v>30</v>
      </c>
      <c r="E6" s="46">
        <v>15</v>
      </c>
      <c r="F6" s="5">
        <v>8</v>
      </c>
      <c r="G6" s="5">
        <v>7</v>
      </c>
      <c r="H6" s="47">
        <v>16</v>
      </c>
      <c r="I6" s="5">
        <v>53</v>
      </c>
    </row>
    <row r="7" spans="1:9" ht="12.75">
      <c r="A7" s="5">
        <v>5</v>
      </c>
      <c r="B7" s="5" t="s">
        <v>58</v>
      </c>
      <c r="C7" s="5"/>
      <c r="D7" s="5">
        <v>30</v>
      </c>
      <c r="E7" s="46">
        <v>15</v>
      </c>
      <c r="F7" s="5">
        <v>6</v>
      </c>
      <c r="G7" s="5">
        <v>9</v>
      </c>
      <c r="H7" s="47">
        <v>9</v>
      </c>
      <c r="I7" s="5">
        <v>51</v>
      </c>
    </row>
    <row r="8" spans="1:9" ht="12.75">
      <c r="A8" s="5">
        <v>6</v>
      </c>
      <c r="B8" s="5" t="s">
        <v>59</v>
      </c>
      <c r="C8" s="5"/>
      <c r="D8" s="5">
        <v>30</v>
      </c>
      <c r="E8" s="46">
        <v>12</v>
      </c>
      <c r="F8" s="5">
        <v>9</v>
      </c>
      <c r="G8" s="5">
        <v>9</v>
      </c>
      <c r="H8" s="47">
        <v>2</v>
      </c>
      <c r="I8" s="5">
        <v>45</v>
      </c>
    </row>
    <row r="9" spans="1:9" ht="12.75">
      <c r="A9" s="5">
        <v>7</v>
      </c>
      <c r="B9" s="5" t="s">
        <v>66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10</v>
      </c>
      <c r="I9" s="5">
        <v>45</v>
      </c>
    </row>
    <row r="10" spans="1:9" ht="12.75">
      <c r="A10" s="5">
        <v>8</v>
      </c>
      <c r="B10" s="5" t="s">
        <v>67</v>
      </c>
      <c r="C10" s="5"/>
      <c r="D10" s="5">
        <v>30</v>
      </c>
      <c r="E10" s="46">
        <v>11</v>
      </c>
      <c r="F10" s="5">
        <v>11</v>
      </c>
      <c r="G10" s="5">
        <v>8</v>
      </c>
      <c r="H10" s="47">
        <v>8</v>
      </c>
      <c r="I10" s="5">
        <v>44</v>
      </c>
    </row>
    <row r="11" spans="1:9" ht="12.75">
      <c r="A11" s="5">
        <v>9</v>
      </c>
      <c r="B11" s="5" t="s">
        <v>63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4</v>
      </c>
      <c r="I11" s="5">
        <v>40</v>
      </c>
    </row>
    <row r="12" spans="1:9" ht="12.75">
      <c r="A12" s="5">
        <v>10</v>
      </c>
      <c r="B12" s="5" t="s">
        <v>64</v>
      </c>
      <c r="C12" s="5"/>
      <c r="D12" s="5">
        <v>30</v>
      </c>
      <c r="E12" s="46">
        <v>9</v>
      </c>
      <c r="F12" s="5">
        <v>9</v>
      </c>
      <c r="G12" s="5">
        <v>12</v>
      </c>
      <c r="H12" s="47">
        <v>-7</v>
      </c>
      <c r="I12" s="5">
        <v>36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8</v>
      </c>
      <c r="F13" s="5">
        <v>9</v>
      </c>
      <c r="G13" s="5">
        <v>13</v>
      </c>
      <c r="H13" s="47">
        <v>-8</v>
      </c>
      <c r="I13" s="5">
        <v>33</v>
      </c>
    </row>
    <row r="14" spans="1:9" ht="12.75">
      <c r="A14" s="5">
        <v>12</v>
      </c>
      <c r="B14" s="5" t="s">
        <v>65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-18</v>
      </c>
      <c r="I14" s="5">
        <v>32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8</v>
      </c>
      <c r="F15" s="5">
        <v>7</v>
      </c>
      <c r="G15" s="5">
        <v>15</v>
      </c>
      <c r="H15" s="47">
        <v>-15</v>
      </c>
      <c r="I15" s="5">
        <v>31</v>
      </c>
    </row>
    <row r="16" spans="1:9" ht="12.75">
      <c r="A16" s="5">
        <v>14</v>
      </c>
      <c r="B16" s="5" t="s">
        <v>62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-19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8</v>
      </c>
      <c r="F17" s="5">
        <v>5</v>
      </c>
      <c r="G17" s="5">
        <v>17</v>
      </c>
      <c r="H17" s="47">
        <v>-15</v>
      </c>
      <c r="I17" s="5">
        <v>29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6</v>
      </c>
      <c r="F18" s="5">
        <v>8</v>
      </c>
      <c r="G18" s="5">
        <v>16</v>
      </c>
      <c r="H18" s="47">
        <v>-15</v>
      </c>
      <c r="I18" s="5">
        <v>26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18</v>
      </c>
      <c r="K24">
        <v>4</v>
      </c>
      <c r="M24">
        <f>J24*3+K24</f>
        <v>58</v>
      </c>
      <c r="N24" s="31">
        <f>(2*J24+K24+0.5)/(2*$C$42+1)</f>
        <v>0.6639344262295082</v>
      </c>
      <c r="O24" s="31">
        <f>2*(2*$C$42+1)*(N24-I24)</f>
        <v>0.9633320726176016</v>
      </c>
      <c r="P24" s="31">
        <f>O24-$O$41</f>
        <v>18.18676669785777</v>
      </c>
      <c r="Q24" s="34">
        <f>P24/$P$43</f>
        <v>9.881063386768696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17</v>
      </c>
      <c r="K25">
        <v>6</v>
      </c>
      <c r="M25">
        <f aca="true" t="shared" si="5" ref="M25:M39">J25*3+K25</f>
        <v>57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1.5704679684837852</v>
      </c>
      <c r="P25" s="31">
        <f aca="true" t="shared" si="8" ref="P25:P39">O25-$O$41</f>
        <v>18.793902593723956</v>
      </c>
      <c r="Q25" s="34">
        <f aca="true" t="shared" si="9" ref="Q25:Q39">P25/$P$43</f>
        <v>10.210926763316163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15</v>
      </c>
      <c r="K26">
        <v>8</v>
      </c>
      <c r="M26">
        <f t="shared" si="5"/>
        <v>53</v>
      </c>
      <c r="N26" s="31">
        <f t="shared" si="6"/>
        <v>0.6311475409836066</v>
      </c>
      <c r="O26" s="31">
        <f t="shared" si="7"/>
        <v>-0.20668891382061494</v>
      </c>
      <c r="P26" s="31">
        <f t="shared" si="8"/>
        <v>17.016745711419556</v>
      </c>
      <c r="Q26" s="34">
        <f t="shared" si="9"/>
        <v>9.245378565881463</v>
      </c>
      <c r="S26" s="31">
        <f t="shared" si="10"/>
        <v>0.6311475409836066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10</v>
      </c>
      <c r="K27">
        <v>10</v>
      </c>
      <c r="M27">
        <f t="shared" si="5"/>
        <v>40</v>
      </c>
      <c r="N27" s="31">
        <f t="shared" si="6"/>
        <v>0.5</v>
      </c>
      <c r="O27" s="31">
        <f t="shared" si="7"/>
        <v>-13.944114325409934</v>
      </c>
      <c r="P27" s="31">
        <f t="shared" si="8"/>
        <v>3.2793202998302355</v>
      </c>
      <c r="Q27" s="34">
        <f t="shared" si="9"/>
        <v>1.7816895265916988</v>
      </c>
      <c r="S27" s="31">
        <f t="shared" si="10"/>
        <v>0.5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15</v>
      </c>
      <c r="K28">
        <v>6</v>
      </c>
      <c r="M28">
        <f t="shared" si="5"/>
        <v>51</v>
      </c>
      <c r="N28" s="31">
        <f t="shared" si="6"/>
        <v>0.5983606557377049</v>
      </c>
      <c r="O28" s="31">
        <f t="shared" si="7"/>
        <v>-1.0256801131876683</v>
      </c>
      <c r="P28" s="31">
        <f t="shared" si="8"/>
        <v>16.1977545120525</v>
      </c>
      <c r="Q28" s="34">
        <f t="shared" si="9"/>
        <v>8.800411954245936</v>
      </c>
      <c r="S28" s="31">
        <f t="shared" si="10"/>
        <v>0.5983606557377049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12</v>
      </c>
      <c r="K29">
        <v>9</v>
      </c>
      <c r="M29">
        <f t="shared" si="5"/>
        <v>45</v>
      </c>
      <c r="N29" s="31">
        <f t="shared" si="6"/>
        <v>0.5491803278688525</v>
      </c>
      <c r="O29" s="31">
        <f t="shared" si="7"/>
        <v>-3.8308662672294473</v>
      </c>
      <c r="P29" s="31">
        <f t="shared" si="8"/>
        <v>13.392568358010722</v>
      </c>
      <c r="Q29" s="34">
        <f t="shared" si="9"/>
        <v>7.276324541663817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8</v>
      </c>
      <c r="K30">
        <v>8</v>
      </c>
      <c r="M30">
        <f t="shared" si="5"/>
        <v>32</v>
      </c>
      <c r="N30" s="31">
        <f t="shared" si="6"/>
        <v>0.4016393442622951</v>
      </c>
      <c r="O30" s="31">
        <f t="shared" si="7"/>
        <v>-12.564109089338112</v>
      </c>
      <c r="P30" s="31">
        <f t="shared" si="8"/>
        <v>4.659325535902058</v>
      </c>
      <c r="Q30" s="34">
        <f t="shared" si="9"/>
        <v>2.5314610191409797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8</v>
      </c>
      <c r="K31">
        <v>5</v>
      </c>
      <c r="M31">
        <f t="shared" si="5"/>
        <v>29</v>
      </c>
      <c r="N31" s="31">
        <f t="shared" si="6"/>
        <v>0.3524590163934426</v>
      </c>
      <c r="O31" s="31">
        <f t="shared" si="7"/>
        <v>-17.22343462524017</v>
      </c>
      <c r="P31" s="31">
        <f t="shared" si="8"/>
        <v>0</v>
      </c>
      <c r="Q31" s="34">
        <f t="shared" si="9"/>
        <v>0</v>
      </c>
      <c r="S31" s="31">
        <f t="shared" si="10"/>
        <v>0.3524590163934426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12</v>
      </c>
      <c r="K32">
        <v>9</v>
      </c>
      <c r="M32">
        <f t="shared" si="5"/>
        <v>45</v>
      </c>
      <c r="N32" s="31">
        <f t="shared" si="6"/>
        <v>0.5491803278688525</v>
      </c>
      <c r="O32" s="31">
        <f t="shared" si="7"/>
        <v>9.573683621635592</v>
      </c>
      <c r="P32" s="31">
        <f t="shared" si="8"/>
        <v>26.797118246875762</v>
      </c>
      <c r="Q32" s="34">
        <f t="shared" si="9"/>
        <v>14.559158776216364</v>
      </c>
      <c r="S32" s="31">
        <f t="shared" si="10"/>
        <v>0.5491803278688525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17</v>
      </c>
      <c r="K33">
        <v>2</v>
      </c>
      <c r="M33">
        <f t="shared" si="5"/>
        <v>53</v>
      </c>
      <c r="N33" s="31">
        <f t="shared" si="6"/>
        <v>0.5983606557377049</v>
      </c>
      <c r="O33" s="31">
        <f t="shared" si="7"/>
        <v>19.325045086020136</v>
      </c>
      <c r="P33" s="31">
        <f t="shared" si="8"/>
        <v>36.548479711260306</v>
      </c>
      <c r="Q33" s="34">
        <f t="shared" si="9"/>
        <v>19.85717696370578</v>
      </c>
      <c r="S33" s="31">
        <f t="shared" si="10"/>
        <v>0.5983606557377049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11</v>
      </c>
      <c r="K34">
        <v>11</v>
      </c>
      <c r="M34">
        <f t="shared" si="5"/>
        <v>44</v>
      </c>
      <c r="N34" s="31">
        <f t="shared" si="6"/>
        <v>0.5491803278688525</v>
      </c>
      <c r="O34" s="31">
        <f t="shared" si="7"/>
        <v>16.16190099734975</v>
      </c>
      <c r="P34" s="31">
        <f t="shared" si="8"/>
        <v>33.38533562258992</v>
      </c>
      <c r="Q34" s="34">
        <f t="shared" si="9"/>
        <v>18.138607205766544</v>
      </c>
      <c r="S34" s="31">
        <f t="shared" si="10"/>
        <v>0.5491803278688525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8</v>
      </c>
      <c r="K35">
        <v>9</v>
      </c>
      <c r="M35">
        <f t="shared" si="5"/>
        <v>33</v>
      </c>
      <c r="N35" s="31">
        <f t="shared" si="6"/>
        <v>0.4180327868852459</v>
      </c>
      <c r="O35" s="31">
        <f t="shared" si="7"/>
        <v>0.549426993196811</v>
      </c>
      <c r="P35" s="31">
        <f t="shared" si="8"/>
        <v>17.77286161843698</v>
      </c>
      <c r="Q35" s="34">
        <f t="shared" si="9"/>
        <v>9.656184363806132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8</v>
      </c>
      <c r="K36">
        <v>7</v>
      </c>
      <c r="M36">
        <f t="shared" si="5"/>
        <v>31</v>
      </c>
      <c r="N36" s="31">
        <f t="shared" si="6"/>
        <v>0.38524590163934425</v>
      </c>
      <c r="O36" s="31">
        <f t="shared" si="7"/>
        <v>-2.8323655768336478</v>
      </c>
      <c r="P36" s="31">
        <f t="shared" si="8"/>
        <v>14.391069048406521</v>
      </c>
      <c r="Q36" s="34">
        <f t="shared" si="9"/>
        <v>7.818820565143095</v>
      </c>
      <c r="S36" s="31">
        <f t="shared" si="10"/>
        <v>0.38524590163934425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9</v>
      </c>
      <c r="K37">
        <v>9</v>
      </c>
      <c r="M37">
        <f t="shared" si="5"/>
        <v>36</v>
      </c>
      <c r="N37" s="31">
        <f t="shared" si="6"/>
        <v>0.45081967213114754</v>
      </c>
      <c r="O37" s="31">
        <f t="shared" si="7"/>
        <v>6.320305410068424</v>
      </c>
      <c r="P37" s="31">
        <f t="shared" si="8"/>
        <v>23.543740035308595</v>
      </c>
      <c r="Q37" s="34">
        <f t="shared" si="9"/>
        <v>12.791563861535133</v>
      </c>
      <c r="S37" s="31">
        <f t="shared" si="10"/>
        <v>0.45081967213114754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8</v>
      </c>
      <c r="K38">
        <v>5</v>
      </c>
      <c r="M38">
        <f t="shared" si="5"/>
        <v>29</v>
      </c>
      <c r="N38" s="31">
        <f t="shared" si="6"/>
        <v>0.3524590163934426</v>
      </c>
      <c r="O38" s="31">
        <f t="shared" si="7"/>
        <v>-2.55531518462103</v>
      </c>
      <c r="P38" s="31">
        <f t="shared" si="8"/>
        <v>14.66811944061914</v>
      </c>
      <c r="Q38" s="34">
        <f t="shared" si="9"/>
        <v>7.969344983928567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6</v>
      </c>
      <c r="K39">
        <v>8</v>
      </c>
      <c r="M39">
        <f t="shared" si="5"/>
        <v>26</v>
      </c>
      <c r="N39" s="31">
        <f t="shared" si="6"/>
        <v>0.3360655737704918</v>
      </c>
      <c r="O39" s="31">
        <f t="shared" si="7"/>
        <v>0.22862184614365166</v>
      </c>
      <c r="P39" s="31">
        <f t="shared" si="8"/>
        <v>17.452056471383823</v>
      </c>
      <c r="Q39" s="34">
        <f t="shared" si="9"/>
        <v>9.481887522289641</v>
      </c>
      <c r="S39" s="31">
        <f t="shared" si="10"/>
        <v>0.3360655737704918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-17.22343462524017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276.0851639036778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1.8405677593578522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84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22</v>
      </c>
      <c r="F3" s="5">
        <v>5</v>
      </c>
      <c r="G3" s="5">
        <v>3</v>
      </c>
      <c r="H3" s="47">
        <v>27</v>
      </c>
      <c r="I3" s="5">
        <v>71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19</v>
      </c>
      <c r="F4" s="5">
        <v>3</v>
      </c>
      <c r="G4" s="5">
        <v>8</v>
      </c>
      <c r="H4" s="47">
        <v>25</v>
      </c>
      <c r="I4" s="5">
        <v>60</v>
      </c>
    </row>
    <row r="5" spans="1:9" ht="12.75">
      <c r="A5" s="5">
        <v>3</v>
      </c>
      <c r="B5" s="5" t="s">
        <v>66</v>
      </c>
      <c r="C5" s="5"/>
      <c r="D5" s="5">
        <v>30</v>
      </c>
      <c r="E5" s="46">
        <v>16</v>
      </c>
      <c r="F5" s="5">
        <v>7</v>
      </c>
      <c r="G5" s="5">
        <v>7</v>
      </c>
      <c r="H5" s="47">
        <v>22</v>
      </c>
      <c r="I5" s="5">
        <v>55</v>
      </c>
    </row>
    <row r="6" spans="1:9" ht="12.75">
      <c r="A6" s="5">
        <v>4</v>
      </c>
      <c r="B6" s="5" t="s">
        <v>63</v>
      </c>
      <c r="C6" s="5"/>
      <c r="D6" s="5">
        <v>30</v>
      </c>
      <c r="E6" s="46">
        <v>14</v>
      </c>
      <c r="F6" s="5">
        <v>11</v>
      </c>
      <c r="G6" s="5">
        <v>5</v>
      </c>
      <c r="H6" s="47">
        <v>15</v>
      </c>
      <c r="I6" s="5">
        <v>53</v>
      </c>
    </row>
    <row r="7" spans="1:9" ht="12.75">
      <c r="A7" s="5">
        <v>5</v>
      </c>
      <c r="B7" s="5" t="s">
        <v>61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17</v>
      </c>
      <c r="I7" s="5">
        <v>52</v>
      </c>
    </row>
    <row r="8" spans="1:9" ht="12.75">
      <c r="A8" s="5">
        <v>6</v>
      </c>
      <c r="B8" s="5" t="s">
        <v>59</v>
      </c>
      <c r="C8" s="5"/>
      <c r="D8" s="5">
        <v>30</v>
      </c>
      <c r="E8" s="46">
        <v>14</v>
      </c>
      <c r="F8" s="5">
        <v>10</v>
      </c>
      <c r="G8" s="5">
        <v>6</v>
      </c>
      <c r="H8" s="47">
        <v>11</v>
      </c>
      <c r="I8" s="5">
        <v>52</v>
      </c>
    </row>
    <row r="9" spans="1:9" ht="12.75">
      <c r="A9" s="5">
        <v>7</v>
      </c>
      <c r="B9" s="5" t="s">
        <v>58</v>
      </c>
      <c r="C9" s="5"/>
      <c r="D9" s="5">
        <v>30</v>
      </c>
      <c r="E9" s="46">
        <v>13</v>
      </c>
      <c r="F9" s="5">
        <v>6</v>
      </c>
      <c r="G9" s="5">
        <v>11</v>
      </c>
      <c r="H9" s="47">
        <v>9</v>
      </c>
      <c r="I9" s="5">
        <v>45</v>
      </c>
    </row>
    <row r="10" spans="1:9" ht="12.75">
      <c r="A10" s="5">
        <v>8</v>
      </c>
      <c r="B10" s="5" t="s">
        <v>60</v>
      </c>
      <c r="C10" s="5"/>
      <c r="D10" s="5">
        <v>30</v>
      </c>
      <c r="E10" s="46">
        <v>13</v>
      </c>
      <c r="F10" s="5">
        <v>6</v>
      </c>
      <c r="G10" s="5">
        <v>11</v>
      </c>
      <c r="H10" s="47">
        <v>9</v>
      </c>
      <c r="I10" s="5">
        <v>45</v>
      </c>
    </row>
    <row r="11" spans="1:9" ht="12.75">
      <c r="A11" s="5">
        <v>9</v>
      </c>
      <c r="B11" s="5" t="s">
        <v>62</v>
      </c>
      <c r="C11" s="5"/>
      <c r="D11" s="5">
        <v>30</v>
      </c>
      <c r="E11" s="46">
        <v>12</v>
      </c>
      <c r="F11" s="5">
        <v>7</v>
      </c>
      <c r="G11" s="5">
        <v>11</v>
      </c>
      <c r="H11" s="47">
        <v>1</v>
      </c>
      <c r="I11" s="5">
        <v>43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3</v>
      </c>
      <c r="G12" s="5">
        <v>16</v>
      </c>
      <c r="H12" s="47">
        <v>-12</v>
      </c>
      <c r="I12" s="5">
        <v>36</v>
      </c>
    </row>
    <row r="13" spans="1:9" ht="12.75">
      <c r="A13" s="5">
        <v>11</v>
      </c>
      <c r="B13" s="5" t="s">
        <v>67</v>
      </c>
      <c r="C13" s="5"/>
      <c r="D13" s="5">
        <v>30</v>
      </c>
      <c r="E13" s="46">
        <v>7</v>
      </c>
      <c r="F13" s="5">
        <v>9</v>
      </c>
      <c r="G13" s="5">
        <v>14</v>
      </c>
      <c r="H13" s="47">
        <v>-11</v>
      </c>
      <c r="I13" s="5">
        <v>30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4</v>
      </c>
      <c r="G14" s="5">
        <v>18</v>
      </c>
      <c r="H14" s="47">
        <v>-25</v>
      </c>
      <c r="I14" s="5">
        <v>28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-21</v>
      </c>
      <c r="I15" s="5">
        <v>28</v>
      </c>
    </row>
    <row r="16" spans="1:9" ht="12.75">
      <c r="A16" s="5">
        <v>14</v>
      </c>
      <c r="B16" s="5" t="s">
        <v>71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-24</v>
      </c>
      <c r="I16" s="5">
        <v>27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8</v>
      </c>
      <c r="G17" s="5">
        <v>17</v>
      </c>
      <c r="H17" s="47">
        <v>-19</v>
      </c>
      <c r="I17" s="5">
        <v>23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3</v>
      </c>
      <c r="F18" s="5">
        <v>8</v>
      </c>
      <c r="G18" s="5">
        <v>19</v>
      </c>
      <c r="H18" s="47">
        <v>-24</v>
      </c>
      <c r="I18" s="5">
        <v>17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56.01155833808658</v>
      </c>
      <c r="E24" s="30">
        <f>H24*93-5</f>
        <v>56.01155833808658</v>
      </c>
      <c r="F24" s="48">
        <f>(E24+D24)/2</f>
        <v>56.01155833808658</v>
      </c>
      <c r="G24">
        <v>1</v>
      </c>
      <c r="H24" s="31">
        <f>1/(10^(($C$41-C24)/40)+1)</f>
        <v>0.6560382616998557</v>
      </c>
      <c r="I24" s="48">
        <f>H24*G24</f>
        <v>0.6560382616998557</v>
      </c>
      <c r="J24">
        <v>22</v>
      </c>
      <c r="K24">
        <v>5</v>
      </c>
      <c r="M24">
        <f>J24*3+K24</f>
        <v>71</v>
      </c>
      <c r="N24" s="31">
        <f>(2*J24+K24+0.5)/(2*$C$42+1)</f>
        <v>0.8114754098360656</v>
      </c>
      <c r="O24" s="31">
        <f>2*(2*$C$42+1)*(N24-I24)</f>
        <v>18.963332072617607</v>
      </c>
      <c r="P24" s="31">
        <f>O24-$O$41</f>
        <v>31.170020986438224</v>
      </c>
      <c r="Q24" s="34">
        <f>P24/$P$43</f>
        <v>23.8768727745407</v>
      </c>
      <c r="S24" s="31">
        <f>(2*J24+K24+0.5)/(2*$C$42+1)</f>
        <v>0.8114754098360656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55.54874163058203</v>
      </c>
      <c r="E25" s="30">
        <f aca="true" t="shared" si="1" ref="E25:E39">H25*93-5</f>
        <v>55.54874163058203</v>
      </c>
      <c r="F25" s="48">
        <f aca="true" t="shared" si="2" ref="F25:F39">(E25+D25)/2</f>
        <v>55.54874163058203</v>
      </c>
      <c r="G25">
        <v>1</v>
      </c>
      <c r="H25" s="31">
        <f aca="true" t="shared" si="3" ref="H25:H39">1/(10^(($C$41-C25)/40)+1)</f>
        <v>0.6510617379632476</v>
      </c>
      <c r="I25" s="48">
        <f aca="true" t="shared" si="4" ref="I25:I39">H25*G25</f>
        <v>0.6510617379632476</v>
      </c>
      <c r="J25">
        <v>19</v>
      </c>
      <c r="K25">
        <v>3</v>
      </c>
      <c r="M25">
        <f aca="true" t="shared" si="5" ref="M25:M39">J25*3+K25</f>
        <v>60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3.5704679684837872</v>
      </c>
      <c r="P25" s="31">
        <f aca="true" t="shared" si="8" ref="P25:P39">O25-$O$41</f>
        <v>15.777156882304403</v>
      </c>
      <c r="Q25" s="34">
        <f aca="true" t="shared" si="9" ref="Q25:Q39">P25/$P$43</f>
        <v>12.085624446215611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53.854279253978014</v>
      </c>
      <c r="E26" s="30">
        <f t="shared" si="1"/>
        <v>53.854279253978014</v>
      </c>
      <c r="F26" s="48">
        <f t="shared" si="2"/>
        <v>53.854279253978014</v>
      </c>
      <c r="G26">
        <v>1</v>
      </c>
      <c r="H26" s="31">
        <f t="shared" si="3"/>
        <v>0.6328417124083657</v>
      </c>
      <c r="I26" s="48">
        <f t="shared" si="4"/>
        <v>0.6328417124083657</v>
      </c>
      <c r="J26">
        <v>13</v>
      </c>
      <c r="K26">
        <v>6</v>
      </c>
      <c r="M26">
        <f t="shared" si="5"/>
        <v>45</v>
      </c>
      <c r="N26" s="31">
        <f t="shared" si="6"/>
        <v>0.5327868852459017</v>
      </c>
      <c r="O26" s="31">
        <f t="shared" si="7"/>
        <v>-12.206688913820615</v>
      </c>
      <c r="P26" s="31">
        <f t="shared" si="8"/>
        <v>0</v>
      </c>
      <c r="Q26" s="34">
        <f t="shared" si="9"/>
        <v>0</v>
      </c>
      <c r="S26" s="31">
        <f t="shared" si="10"/>
        <v>0.5327868852459017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52.12952977264855</v>
      </c>
      <c r="E27" s="30">
        <f t="shared" si="1"/>
        <v>52.12952977264855</v>
      </c>
      <c r="F27" s="48">
        <f t="shared" si="2"/>
        <v>52.12952977264855</v>
      </c>
      <c r="G27">
        <v>1</v>
      </c>
      <c r="H27" s="31">
        <f t="shared" si="3"/>
        <v>0.6142960190607372</v>
      </c>
      <c r="I27" s="48">
        <f t="shared" si="4"/>
        <v>0.6142960190607372</v>
      </c>
      <c r="J27">
        <v>14</v>
      </c>
      <c r="K27">
        <v>11</v>
      </c>
      <c r="M27">
        <f t="shared" si="5"/>
        <v>53</v>
      </c>
      <c r="N27" s="31">
        <f t="shared" si="6"/>
        <v>0.6475409836065574</v>
      </c>
      <c r="O27" s="31">
        <f t="shared" si="7"/>
        <v>4.055885674590073</v>
      </c>
      <c r="P27" s="31">
        <f t="shared" si="8"/>
        <v>16.262574588410686</v>
      </c>
      <c r="Q27" s="34">
        <f t="shared" si="9"/>
        <v>12.457464324547804</v>
      </c>
      <c r="S27" s="31">
        <f t="shared" si="10"/>
        <v>0.6475409836065574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51.42941188956109</v>
      </c>
      <c r="E28" s="30">
        <f t="shared" si="1"/>
        <v>51.42941188956109</v>
      </c>
      <c r="F28" s="48">
        <f t="shared" si="2"/>
        <v>51.42941188956109</v>
      </c>
      <c r="G28">
        <v>1</v>
      </c>
      <c r="H28" s="31">
        <f t="shared" si="3"/>
        <v>0.6067678697802268</v>
      </c>
      <c r="I28" s="48">
        <f t="shared" si="4"/>
        <v>0.6067678697802268</v>
      </c>
      <c r="J28">
        <v>13</v>
      </c>
      <c r="K28">
        <v>6</v>
      </c>
      <c r="M28">
        <f t="shared" si="5"/>
        <v>45</v>
      </c>
      <c r="N28" s="31">
        <f t="shared" si="6"/>
        <v>0.5327868852459017</v>
      </c>
      <c r="O28" s="31">
        <f t="shared" si="7"/>
        <v>-9.025680113187663</v>
      </c>
      <c r="P28" s="31">
        <f t="shared" si="8"/>
        <v>3.181008800632952</v>
      </c>
      <c r="Q28" s="34">
        <f t="shared" si="9"/>
        <v>2.4367177186198727</v>
      </c>
      <c r="S28" s="31">
        <f t="shared" si="10"/>
        <v>0.5327868852459017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48.99402100698639</v>
      </c>
      <c r="E29" s="30">
        <f t="shared" si="1"/>
        <v>48.99402100698639</v>
      </c>
      <c r="F29" s="48">
        <f t="shared" si="2"/>
        <v>48.99402100698639</v>
      </c>
      <c r="G29">
        <v>1</v>
      </c>
      <c r="H29" s="31">
        <f t="shared" si="3"/>
        <v>0.5805808710428644</v>
      </c>
      <c r="I29" s="48">
        <f t="shared" si="4"/>
        <v>0.5805808710428644</v>
      </c>
      <c r="J29">
        <v>16</v>
      </c>
      <c r="K29">
        <v>7</v>
      </c>
      <c r="M29">
        <f t="shared" si="5"/>
        <v>55</v>
      </c>
      <c r="N29" s="31">
        <f t="shared" si="6"/>
        <v>0.6475409836065574</v>
      </c>
      <c r="O29" s="31">
        <f t="shared" si="7"/>
        <v>8.169133732770552</v>
      </c>
      <c r="P29" s="31">
        <f t="shared" si="8"/>
        <v>20.375822646591168</v>
      </c>
      <c r="Q29" s="34">
        <f t="shared" si="9"/>
        <v>15.608296356968726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41.930017584495445</v>
      </c>
      <c r="E30" s="30">
        <f t="shared" si="1"/>
        <v>41.930017584495445</v>
      </c>
      <c r="F30" s="48">
        <f t="shared" si="2"/>
        <v>41.930017584495445</v>
      </c>
      <c r="G30">
        <v>1</v>
      </c>
      <c r="H30" s="31">
        <f t="shared" si="3"/>
        <v>0.5046238449945747</v>
      </c>
      <c r="I30" s="48">
        <f t="shared" si="4"/>
        <v>0.5046238449945747</v>
      </c>
      <c r="J30">
        <v>11</v>
      </c>
      <c r="K30">
        <v>3</v>
      </c>
      <c r="M30">
        <f t="shared" si="5"/>
        <v>36</v>
      </c>
      <c r="N30" s="31">
        <f t="shared" si="6"/>
        <v>0.4180327868852459</v>
      </c>
      <c r="O30" s="31">
        <f t="shared" si="7"/>
        <v>-10.56410908933811</v>
      </c>
      <c r="P30" s="31">
        <f t="shared" si="8"/>
        <v>1.642579824482505</v>
      </c>
      <c r="Q30" s="34">
        <f t="shared" si="9"/>
        <v>1.2582496979472764</v>
      </c>
      <c r="S30" s="31">
        <f t="shared" si="10"/>
        <v>0.4180327868852459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40.908028033994555</v>
      </c>
      <c r="E31" s="30">
        <f t="shared" si="1"/>
        <v>40.908028033994555</v>
      </c>
      <c r="F31" s="48">
        <f t="shared" si="2"/>
        <v>40.908028033994555</v>
      </c>
      <c r="G31">
        <v>1</v>
      </c>
      <c r="H31" s="31">
        <f t="shared" si="3"/>
        <v>0.49363471004295223</v>
      </c>
      <c r="I31" s="48">
        <f t="shared" si="4"/>
        <v>0.49363471004295223</v>
      </c>
      <c r="J31">
        <v>12</v>
      </c>
      <c r="K31">
        <v>7</v>
      </c>
      <c r="M31">
        <f t="shared" si="5"/>
        <v>43</v>
      </c>
      <c r="N31" s="31">
        <f t="shared" si="6"/>
        <v>0.5163934426229508</v>
      </c>
      <c r="O31" s="31">
        <f t="shared" si="7"/>
        <v>2.77656537475983</v>
      </c>
      <c r="P31" s="31">
        <f t="shared" si="8"/>
        <v>14.983254288580445</v>
      </c>
      <c r="Q31" s="34">
        <f t="shared" si="9"/>
        <v>11.477478842657233</v>
      </c>
      <c r="S31" s="31">
        <f t="shared" si="10"/>
        <v>0.5163934426229508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38.77579855072042</v>
      </c>
      <c r="E32" s="30">
        <f t="shared" si="1"/>
        <v>38.77579855072042</v>
      </c>
      <c r="F32" s="48">
        <f t="shared" si="2"/>
        <v>38.77579855072042</v>
      </c>
      <c r="G32">
        <v>1</v>
      </c>
      <c r="H32" s="31">
        <f t="shared" si="3"/>
        <v>0.470707511298069</v>
      </c>
      <c r="I32" s="48">
        <f t="shared" si="4"/>
        <v>0.470707511298069</v>
      </c>
      <c r="J32">
        <v>14</v>
      </c>
      <c r="K32">
        <v>10</v>
      </c>
      <c r="M32">
        <f t="shared" si="5"/>
        <v>52</v>
      </c>
      <c r="N32" s="31">
        <f t="shared" si="6"/>
        <v>0.6311475409836066</v>
      </c>
      <c r="O32" s="31">
        <f t="shared" si="7"/>
        <v>19.57368362163559</v>
      </c>
      <c r="P32" s="31">
        <f t="shared" si="8"/>
        <v>31.780372535456202</v>
      </c>
      <c r="Q32" s="34">
        <f t="shared" si="9"/>
        <v>24.34441452852241</v>
      </c>
      <c r="S32" s="31">
        <f t="shared" si="10"/>
        <v>0.6311475409836066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35.91615415573875</v>
      </c>
      <c r="E33" s="30">
        <f t="shared" si="1"/>
        <v>35.91615415573875</v>
      </c>
      <c r="F33" s="48">
        <f t="shared" si="2"/>
        <v>35.91615415573875</v>
      </c>
      <c r="G33">
        <v>1</v>
      </c>
      <c r="H33" s="31">
        <f t="shared" si="3"/>
        <v>0.4399586468359005</v>
      </c>
      <c r="I33" s="48">
        <f t="shared" si="4"/>
        <v>0.4399586468359005</v>
      </c>
      <c r="J33">
        <v>7</v>
      </c>
      <c r="K33">
        <v>7</v>
      </c>
      <c r="M33">
        <f t="shared" si="5"/>
        <v>28</v>
      </c>
      <c r="N33" s="31">
        <f t="shared" si="6"/>
        <v>0.3524590163934426</v>
      </c>
      <c r="O33" s="31">
        <f t="shared" si="7"/>
        <v>-10.674954913979864</v>
      </c>
      <c r="P33" s="31">
        <f t="shared" si="8"/>
        <v>1.5317339998407515</v>
      </c>
      <c r="Q33" s="34">
        <f t="shared" si="9"/>
        <v>1.17333953206347</v>
      </c>
      <c r="S33" s="31">
        <f t="shared" si="10"/>
        <v>0.3524590163934426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33.75363284628257</v>
      </c>
      <c r="E34" s="30">
        <f t="shared" si="1"/>
        <v>33.75363284628257</v>
      </c>
      <c r="F34" s="48">
        <f t="shared" si="2"/>
        <v>33.75363284628257</v>
      </c>
      <c r="G34">
        <v>1</v>
      </c>
      <c r="H34" s="31">
        <f t="shared" si="3"/>
        <v>0.41670572952992013</v>
      </c>
      <c r="I34" s="48">
        <f t="shared" si="4"/>
        <v>0.41670572952992013</v>
      </c>
      <c r="J34">
        <v>7</v>
      </c>
      <c r="K34">
        <v>9</v>
      </c>
      <c r="M34">
        <f t="shared" si="5"/>
        <v>30</v>
      </c>
      <c r="N34" s="31">
        <f t="shared" si="6"/>
        <v>0.38524590163934425</v>
      </c>
      <c r="O34" s="31">
        <f t="shared" si="7"/>
        <v>-3.8380990026502584</v>
      </c>
      <c r="P34" s="31">
        <f t="shared" si="8"/>
        <v>8.368589911170357</v>
      </c>
      <c r="Q34" s="34">
        <f t="shared" si="9"/>
        <v>6.4105108141652325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33.45822368551391</v>
      </c>
      <c r="E35" s="30">
        <f t="shared" si="1"/>
        <v>33.45822368551391</v>
      </c>
      <c r="F35" s="48">
        <f t="shared" si="2"/>
        <v>33.45822368551391</v>
      </c>
      <c r="G35">
        <v>1</v>
      </c>
      <c r="H35" s="31">
        <f t="shared" si="3"/>
        <v>0.41352928694100977</v>
      </c>
      <c r="I35" s="48">
        <f t="shared" si="4"/>
        <v>0.41352928694100977</v>
      </c>
      <c r="J35">
        <v>15</v>
      </c>
      <c r="K35">
        <v>7</v>
      </c>
      <c r="M35">
        <f t="shared" si="5"/>
        <v>52</v>
      </c>
      <c r="N35" s="31">
        <f t="shared" si="6"/>
        <v>0.6147540983606558</v>
      </c>
      <c r="O35" s="31">
        <f t="shared" si="7"/>
        <v>24.54942699319681</v>
      </c>
      <c r="P35" s="31">
        <f t="shared" si="8"/>
        <v>36.756115907017424</v>
      </c>
      <c r="Q35" s="34">
        <f t="shared" si="9"/>
        <v>28.155935588877888</v>
      </c>
      <c r="S35" s="31">
        <f t="shared" si="10"/>
        <v>0.6147540983606558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32.986967202012536</v>
      </c>
      <c r="E36" s="30">
        <f t="shared" si="1"/>
        <v>32.986967202012536</v>
      </c>
      <c r="F36" s="48">
        <f t="shared" si="2"/>
        <v>32.986967202012536</v>
      </c>
      <c r="G36">
        <v>1</v>
      </c>
      <c r="H36" s="31">
        <f t="shared" si="3"/>
        <v>0.40846201292486595</v>
      </c>
      <c r="I36" s="48">
        <f t="shared" si="4"/>
        <v>0.40846201292486595</v>
      </c>
      <c r="J36">
        <v>6</v>
      </c>
      <c r="K36">
        <v>9</v>
      </c>
      <c r="M36">
        <f t="shared" si="5"/>
        <v>27</v>
      </c>
      <c r="N36" s="31">
        <f t="shared" si="6"/>
        <v>0.3524590163934426</v>
      </c>
      <c r="O36" s="31">
        <f t="shared" si="7"/>
        <v>-6.832365576833645</v>
      </c>
      <c r="P36" s="31">
        <f t="shared" si="8"/>
        <v>5.37432333698697</v>
      </c>
      <c r="Q36" s="34">
        <f t="shared" si="9"/>
        <v>4.1168414555227475</v>
      </c>
      <c r="S36" s="31">
        <f t="shared" si="10"/>
        <v>0.3524590163934426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32.10829177757079</v>
      </c>
      <c r="E37" s="30">
        <f t="shared" si="1"/>
        <v>32.10829177757079</v>
      </c>
      <c r="F37" s="48">
        <f t="shared" si="2"/>
        <v>32.10829177757079</v>
      </c>
      <c r="G37">
        <v>1</v>
      </c>
      <c r="H37" s="31">
        <f t="shared" si="3"/>
        <v>0.39901389008140636</v>
      </c>
      <c r="I37" s="48">
        <f t="shared" si="4"/>
        <v>0.39901389008140636</v>
      </c>
      <c r="J37">
        <v>8</v>
      </c>
      <c r="K37">
        <v>4</v>
      </c>
      <c r="M37">
        <f t="shared" si="5"/>
        <v>28</v>
      </c>
      <c r="N37" s="31">
        <f t="shared" si="6"/>
        <v>0.3360655737704918</v>
      </c>
      <c r="O37" s="31">
        <f t="shared" si="7"/>
        <v>-7.679694589931579</v>
      </c>
      <c r="P37" s="31">
        <f t="shared" si="8"/>
        <v>4.526994323889037</v>
      </c>
      <c r="Q37" s="34">
        <f t="shared" si="9"/>
        <v>3.467770123401442</v>
      </c>
      <c r="S37" s="31">
        <f t="shared" si="10"/>
        <v>0.3360655737704918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29.726592722702918</v>
      </c>
      <c r="E38" s="30">
        <f t="shared" si="1"/>
        <v>29.726592722702918</v>
      </c>
      <c r="F38" s="48">
        <f t="shared" si="2"/>
        <v>29.726592722702918</v>
      </c>
      <c r="G38">
        <v>1</v>
      </c>
      <c r="H38" s="31">
        <f t="shared" si="3"/>
        <v>0.37340422282476254</v>
      </c>
      <c r="I38" s="48">
        <f t="shared" si="4"/>
        <v>0.37340422282476254</v>
      </c>
      <c r="J38">
        <v>5</v>
      </c>
      <c r="K38">
        <v>8</v>
      </c>
      <c r="M38">
        <f t="shared" si="5"/>
        <v>23</v>
      </c>
      <c r="N38" s="31">
        <f t="shared" si="6"/>
        <v>0.30327868852459017</v>
      </c>
      <c r="O38" s="31">
        <f t="shared" si="7"/>
        <v>-8.55531518462103</v>
      </c>
      <c r="P38" s="31">
        <f t="shared" si="8"/>
        <v>3.6513737291995856</v>
      </c>
      <c r="Q38" s="34">
        <f t="shared" si="9"/>
        <v>2.797026861878963</v>
      </c>
      <c r="S38" s="31">
        <f t="shared" si="10"/>
        <v>0.30327868852459017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26.079821051710166</v>
      </c>
      <c r="E39" s="30">
        <f t="shared" si="1"/>
        <v>26.079821051710166</v>
      </c>
      <c r="F39" s="48">
        <f t="shared" si="2"/>
        <v>26.079821051710166</v>
      </c>
      <c r="G39">
        <v>1</v>
      </c>
      <c r="H39" s="31">
        <f t="shared" si="3"/>
        <v>0.33419162421193727</v>
      </c>
      <c r="I39" s="48">
        <f t="shared" si="4"/>
        <v>0.33419162421193727</v>
      </c>
      <c r="J39">
        <v>3</v>
      </c>
      <c r="K39">
        <v>8</v>
      </c>
      <c r="M39">
        <f t="shared" si="5"/>
        <v>17</v>
      </c>
      <c r="N39" s="31">
        <f t="shared" si="6"/>
        <v>0.23770491803278687</v>
      </c>
      <c r="O39" s="31">
        <f t="shared" si="7"/>
        <v>-11.771378153856348</v>
      </c>
      <c r="P39" s="31">
        <f t="shared" si="8"/>
        <v>0.43531075996426694</v>
      </c>
      <c r="Q39" s="34">
        <f t="shared" si="9"/>
        <v>0.3334569340706474</v>
      </c>
      <c r="S39" s="31">
        <f t="shared" si="10"/>
        <v>0.23770491803278687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-12.206688913820615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195.81723252096495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1.305448216806433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83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20</v>
      </c>
      <c r="F3" s="5">
        <v>6</v>
      </c>
      <c r="G3" s="5">
        <v>4</v>
      </c>
      <c r="H3" s="47">
        <v>32</v>
      </c>
      <c r="I3" s="5">
        <v>66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19</v>
      </c>
      <c r="F4" s="5">
        <v>3</v>
      </c>
      <c r="G4" s="5">
        <v>8</v>
      </c>
      <c r="H4" s="47">
        <v>32</v>
      </c>
      <c r="I4" s="5">
        <v>60</v>
      </c>
    </row>
    <row r="5" spans="1:9" ht="12.75">
      <c r="A5" s="5">
        <v>3</v>
      </c>
      <c r="B5" s="5" t="s">
        <v>66</v>
      </c>
      <c r="C5" s="5"/>
      <c r="D5" s="5">
        <v>30</v>
      </c>
      <c r="E5" s="46">
        <v>17</v>
      </c>
      <c r="F5" s="5">
        <v>5</v>
      </c>
      <c r="G5" s="5">
        <v>8</v>
      </c>
      <c r="H5" s="47">
        <v>14</v>
      </c>
      <c r="I5" s="5">
        <v>56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15</v>
      </c>
      <c r="F6" s="5">
        <v>11</v>
      </c>
      <c r="G6" s="5">
        <v>4</v>
      </c>
      <c r="H6" s="47">
        <v>12</v>
      </c>
      <c r="I6" s="5">
        <v>56</v>
      </c>
    </row>
    <row r="7" spans="1:9" ht="12.75">
      <c r="A7" s="5">
        <v>5</v>
      </c>
      <c r="B7" s="5" t="s">
        <v>58</v>
      </c>
      <c r="C7" s="5"/>
      <c r="D7" s="5">
        <v>30</v>
      </c>
      <c r="E7" s="46">
        <v>14</v>
      </c>
      <c r="F7" s="5">
        <v>6</v>
      </c>
      <c r="G7" s="5">
        <v>10</v>
      </c>
      <c r="H7" s="47">
        <v>13</v>
      </c>
      <c r="I7" s="5">
        <v>48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13</v>
      </c>
      <c r="I8" s="5">
        <v>48</v>
      </c>
    </row>
    <row r="9" spans="1:9" ht="12.75">
      <c r="A9" s="5">
        <v>7</v>
      </c>
      <c r="B9" s="5" t="s">
        <v>60</v>
      </c>
      <c r="C9" s="5"/>
      <c r="D9" s="5">
        <v>30</v>
      </c>
      <c r="E9" s="46">
        <v>13</v>
      </c>
      <c r="F9" s="5">
        <v>7</v>
      </c>
      <c r="G9" s="5">
        <v>10</v>
      </c>
      <c r="H9" s="47">
        <v>3</v>
      </c>
      <c r="I9" s="5">
        <v>46</v>
      </c>
    </row>
    <row r="10" spans="1:9" ht="12.75">
      <c r="A10" s="5">
        <v>8</v>
      </c>
      <c r="B10" s="5" t="s">
        <v>65</v>
      </c>
      <c r="C10" s="5"/>
      <c r="D10" s="5">
        <v>30</v>
      </c>
      <c r="E10" s="46">
        <v>11</v>
      </c>
      <c r="F10" s="5">
        <v>6</v>
      </c>
      <c r="G10" s="5">
        <v>13</v>
      </c>
      <c r="H10" s="47">
        <v>-5</v>
      </c>
      <c r="I10" s="5">
        <v>39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4</v>
      </c>
      <c r="G11" s="5">
        <v>15</v>
      </c>
      <c r="H11" s="47">
        <v>-15</v>
      </c>
      <c r="I11" s="5">
        <v>37</v>
      </c>
    </row>
    <row r="12" spans="1:9" ht="12.75">
      <c r="A12" s="5">
        <v>10</v>
      </c>
      <c r="B12" s="5" t="s">
        <v>61</v>
      </c>
      <c r="C12" s="5"/>
      <c r="D12" s="5">
        <v>30</v>
      </c>
      <c r="E12" s="46">
        <v>10</v>
      </c>
      <c r="F12" s="5">
        <v>6</v>
      </c>
      <c r="G12" s="5">
        <v>14</v>
      </c>
      <c r="H12" s="47">
        <v>-7</v>
      </c>
      <c r="I12" s="5">
        <v>36</v>
      </c>
    </row>
    <row r="13" spans="1:9" ht="12.75">
      <c r="A13" s="5">
        <v>11</v>
      </c>
      <c r="B13" s="5" t="s">
        <v>64</v>
      </c>
      <c r="C13" s="5"/>
      <c r="D13" s="5">
        <v>30</v>
      </c>
      <c r="E13" s="46">
        <v>9</v>
      </c>
      <c r="F13" s="5">
        <v>8</v>
      </c>
      <c r="G13" s="5">
        <v>13</v>
      </c>
      <c r="H13" s="47">
        <v>-8</v>
      </c>
      <c r="I13" s="5">
        <v>35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10</v>
      </c>
      <c r="G14" s="5">
        <v>12</v>
      </c>
      <c r="H14" s="47">
        <v>-8</v>
      </c>
      <c r="I14" s="5">
        <v>34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10</v>
      </c>
      <c r="F15" s="5">
        <v>3</v>
      </c>
      <c r="G15" s="5">
        <v>17</v>
      </c>
      <c r="H15" s="47">
        <v>-16</v>
      </c>
      <c r="I15" s="5">
        <v>33</v>
      </c>
    </row>
    <row r="16" spans="1:9" ht="12.75">
      <c r="A16" s="5">
        <v>14</v>
      </c>
      <c r="B16" s="5" t="s">
        <v>62</v>
      </c>
      <c r="C16" s="5"/>
      <c r="D16" s="5">
        <v>30</v>
      </c>
      <c r="E16" s="46">
        <v>9</v>
      </c>
      <c r="F16" s="5">
        <v>5</v>
      </c>
      <c r="G16" s="5">
        <v>16</v>
      </c>
      <c r="H16" s="47">
        <v>-15</v>
      </c>
      <c r="I16" s="5">
        <v>32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7</v>
      </c>
      <c r="F17" s="5">
        <v>6</v>
      </c>
      <c r="G17" s="5">
        <v>17</v>
      </c>
      <c r="H17" s="47">
        <v>-19</v>
      </c>
      <c r="I17" s="5">
        <v>27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3</v>
      </c>
      <c r="F18" s="5">
        <v>7</v>
      </c>
      <c r="G18" s="5">
        <v>20</v>
      </c>
      <c r="H18" s="47">
        <v>-26</v>
      </c>
      <c r="I18" s="5">
        <v>16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20</v>
      </c>
      <c r="K24">
        <v>6</v>
      </c>
      <c r="M24">
        <f>J24*3+K24</f>
        <v>66</v>
      </c>
      <c r="N24" s="31">
        <f>(2*J24+K24+0.5)/(2*$C$42+1)</f>
        <v>0.7622950819672131</v>
      </c>
      <c r="O24" s="31">
        <f>2*(2*$C$42+1)*(N24-I24)</f>
        <v>16.586408972031997</v>
      </c>
      <c r="P24" s="31">
        <f>O24-$O$41</f>
        <v>34.1814019469475</v>
      </c>
      <c r="Q24" s="34">
        <f>P24/$P$43</f>
        <v>18.19550603592355</v>
      </c>
      <c r="S24" s="31">
        <f>(2*J24+K24+0.5)/(2*$C$42+1)</f>
        <v>0.7622950819672131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19</v>
      </c>
      <c r="K25">
        <v>3</v>
      </c>
      <c r="M25">
        <f aca="true" t="shared" si="5" ref="M25:M39">J25*3+K25</f>
        <v>60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7.089565481005604</v>
      </c>
      <c r="P25" s="31">
        <f aca="true" t="shared" si="8" ref="P25:P39">O25-$O$41</f>
        <v>24.684558455921106</v>
      </c>
      <c r="Q25" s="34">
        <f aca="true" t="shared" si="9" ref="Q25:Q39">P25/$P$43</f>
        <v>13.140129040813976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7</v>
      </c>
      <c r="M26">
        <f t="shared" si="5"/>
        <v>46</v>
      </c>
      <c r="N26" s="31">
        <f t="shared" si="6"/>
        <v>0.5491803278688525</v>
      </c>
      <c r="O26" s="31">
        <f t="shared" si="7"/>
        <v>-7.0779393913524125</v>
      </c>
      <c r="P26" s="31">
        <f t="shared" si="8"/>
        <v>10.51705358356309</v>
      </c>
      <c r="Q26" s="34">
        <f t="shared" si="9"/>
        <v>5.598457086601239</v>
      </c>
      <c r="S26" s="31">
        <f t="shared" si="10"/>
        <v>0.5491803278688525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13</v>
      </c>
      <c r="K27">
        <v>9</v>
      </c>
      <c r="M27">
        <f t="shared" si="5"/>
        <v>48</v>
      </c>
      <c r="N27" s="31">
        <f t="shared" si="6"/>
        <v>0.5819672131147541</v>
      </c>
      <c r="O27" s="31">
        <f t="shared" si="7"/>
        <v>-1.2265321861511131</v>
      </c>
      <c r="P27" s="31">
        <f t="shared" si="8"/>
        <v>16.368460788764388</v>
      </c>
      <c r="Q27" s="34">
        <f t="shared" si="9"/>
        <v>8.71328880959892</v>
      </c>
      <c r="S27" s="31">
        <f t="shared" si="10"/>
        <v>0.5819672131147541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14</v>
      </c>
      <c r="K28">
        <v>6</v>
      </c>
      <c r="M28">
        <f t="shared" si="5"/>
        <v>48</v>
      </c>
      <c r="N28" s="31">
        <f t="shared" si="6"/>
        <v>0.5655737704918032</v>
      </c>
      <c r="O28" s="31">
        <f t="shared" si="7"/>
        <v>-2.478477504376429</v>
      </c>
      <c r="P28" s="31">
        <f t="shared" si="8"/>
        <v>15.116515470539074</v>
      </c>
      <c r="Q28" s="34">
        <f t="shared" si="9"/>
        <v>8.046851001408047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17</v>
      </c>
      <c r="K29">
        <v>5</v>
      </c>
      <c r="M29">
        <f t="shared" si="5"/>
        <v>56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27.70556560000968</v>
      </c>
      <c r="Q29" s="34">
        <f t="shared" si="9"/>
        <v>14.748277056806652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M30">
        <f t="shared" si="5"/>
        <v>39</v>
      </c>
      <c r="N30" s="31">
        <f t="shared" si="6"/>
        <v>0.4672131147540984</v>
      </c>
      <c r="O30" s="31">
        <f t="shared" si="7"/>
        <v>-4.45129190288478</v>
      </c>
      <c r="P30" s="31">
        <f t="shared" si="8"/>
        <v>13.143701072030723</v>
      </c>
      <c r="Q30" s="34">
        <f t="shared" si="9"/>
        <v>6.996678853655598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5</v>
      </c>
      <c r="M31">
        <f t="shared" si="5"/>
        <v>32</v>
      </c>
      <c r="N31" s="31">
        <f t="shared" si="6"/>
        <v>0.38524590163934425</v>
      </c>
      <c r="O31" s="31">
        <f t="shared" si="7"/>
        <v>-13.378735617329328</v>
      </c>
      <c r="P31" s="31">
        <f t="shared" si="8"/>
        <v>4.216257357586175</v>
      </c>
      <c r="Q31" s="34">
        <f t="shared" si="9"/>
        <v>2.244405782947044</v>
      </c>
      <c r="S31" s="31">
        <f t="shared" si="10"/>
        <v>0.38524590163934425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15</v>
      </c>
      <c r="K32">
        <v>11</v>
      </c>
      <c r="M32">
        <f t="shared" si="5"/>
        <v>56</v>
      </c>
      <c r="N32" s="31">
        <f t="shared" si="6"/>
        <v>0.680327868852459</v>
      </c>
      <c r="O32" s="31">
        <f t="shared" si="7"/>
        <v>24.86012578710032</v>
      </c>
      <c r="P32" s="31">
        <f t="shared" si="8"/>
        <v>42.45511876201582</v>
      </c>
      <c r="Q32" s="34">
        <f t="shared" si="9"/>
        <v>22.599786014894452</v>
      </c>
      <c r="S32" s="31">
        <f t="shared" si="10"/>
        <v>0.680327868852459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10</v>
      </c>
      <c r="M33">
        <f t="shared" si="5"/>
        <v>34</v>
      </c>
      <c r="N33" s="31">
        <f t="shared" si="6"/>
        <v>0.4344262295081967</v>
      </c>
      <c r="O33" s="31">
        <f t="shared" si="7"/>
        <v>-2.1297731610007045</v>
      </c>
      <c r="P33" s="31">
        <f t="shared" si="8"/>
        <v>15.465219813914798</v>
      </c>
      <c r="Q33" s="34">
        <f t="shared" si="9"/>
        <v>8.232473931517628</v>
      </c>
      <c r="S33" s="31">
        <f t="shared" si="10"/>
        <v>0.4344262295081967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4</v>
      </c>
      <c r="M34">
        <f t="shared" si="5"/>
        <v>37</v>
      </c>
      <c r="N34" s="31">
        <f t="shared" si="6"/>
        <v>0.4344262295081967</v>
      </c>
      <c r="O34" s="31">
        <f t="shared" si="7"/>
        <v>0.15685590050831255</v>
      </c>
      <c r="P34" s="31">
        <f t="shared" si="8"/>
        <v>17.751848875423814</v>
      </c>
      <c r="Q34" s="34">
        <f t="shared" si="9"/>
        <v>9.44969647128303</v>
      </c>
      <c r="S34" s="31">
        <f t="shared" si="10"/>
        <v>0.4344262295081967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10</v>
      </c>
      <c r="K35">
        <v>6</v>
      </c>
      <c r="M35">
        <f t="shared" si="5"/>
        <v>36</v>
      </c>
      <c r="N35" s="31">
        <f t="shared" si="6"/>
        <v>0.4344262295081967</v>
      </c>
      <c r="O35" s="31">
        <f t="shared" si="7"/>
        <v>0.470147900614977</v>
      </c>
      <c r="P35" s="31">
        <f t="shared" si="8"/>
        <v>18.065140875530478</v>
      </c>
      <c r="Q35" s="34">
        <f t="shared" si="9"/>
        <v>9.616468638433899</v>
      </c>
      <c r="S35" s="31">
        <f t="shared" si="10"/>
        <v>0.4344262295081967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10</v>
      </c>
      <c r="K36">
        <v>3</v>
      </c>
      <c r="M36">
        <f t="shared" si="5"/>
        <v>33</v>
      </c>
      <c r="N36" s="31">
        <f t="shared" si="6"/>
        <v>0.38524590163934425</v>
      </c>
      <c r="O36" s="31">
        <f t="shared" si="7"/>
        <v>-5.029537943909412</v>
      </c>
      <c r="P36" s="31">
        <f t="shared" si="8"/>
        <v>12.56545503100609</v>
      </c>
      <c r="Q36" s="34">
        <f t="shared" si="9"/>
        <v>6.688865869681364</v>
      </c>
      <c r="S36" s="31">
        <f t="shared" si="10"/>
        <v>0.38524590163934425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9</v>
      </c>
      <c r="K37">
        <v>8</v>
      </c>
      <c r="M37">
        <f t="shared" si="5"/>
        <v>35</v>
      </c>
      <c r="N37" s="31">
        <f t="shared" si="6"/>
        <v>0.4344262295081967</v>
      </c>
      <c r="O37" s="31">
        <f t="shared" si="7"/>
        <v>1.9051831476748338</v>
      </c>
      <c r="P37" s="31">
        <f t="shared" si="8"/>
        <v>19.500176122590336</v>
      </c>
      <c r="Q37" s="34">
        <f t="shared" si="9"/>
        <v>10.380369210451615</v>
      </c>
      <c r="S37" s="31">
        <f t="shared" si="10"/>
        <v>0.4344262295081967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6</v>
      </c>
      <c r="M38">
        <f t="shared" si="5"/>
        <v>27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10.04795597748934</v>
      </c>
      <c r="Q38" s="34">
        <f t="shared" si="9"/>
        <v>5.348746195983001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3</v>
      </c>
      <c r="K39">
        <v>7</v>
      </c>
      <c r="M39">
        <f t="shared" si="5"/>
        <v>16</v>
      </c>
      <c r="N39" s="31">
        <f t="shared" si="6"/>
        <v>0.22131147540983606</v>
      </c>
      <c r="O39" s="31">
        <f t="shared" si="7"/>
        <v>-17.594992974915503</v>
      </c>
      <c r="P39" s="31">
        <f t="shared" si="8"/>
        <v>0</v>
      </c>
      <c r="Q39" s="34">
        <f t="shared" si="9"/>
        <v>0</v>
      </c>
      <c r="S39" s="31">
        <f t="shared" si="10"/>
        <v>0.22131147540983606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-17.594992974915503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281.7844297333324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1.8785628648888826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J24" sqref="J24:K39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58</v>
      </c>
      <c r="C3" s="5"/>
      <c r="D3" s="5">
        <v>30</v>
      </c>
      <c r="E3" s="46">
        <v>20</v>
      </c>
      <c r="F3" s="5">
        <v>5</v>
      </c>
      <c r="G3" s="5">
        <v>5</v>
      </c>
      <c r="H3" s="47">
        <v>26</v>
      </c>
      <c r="I3" s="5">
        <v>65</v>
      </c>
    </row>
    <row r="4" spans="1:9" ht="12.75">
      <c r="A4" s="5">
        <v>2</v>
      </c>
      <c r="B4" s="5" t="s">
        <v>60</v>
      </c>
      <c r="C4" s="5"/>
      <c r="D4" s="5">
        <v>30</v>
      </c>
      <c r="E4" s="46">
        <v>18</v>
      </c>
      <c r="F4" s="5">
        <v>8</v>
      </c>
      <c r="G4" s="5">
        <v>4</v>
      </c>
      <c r="H4" s="47">
        <v>19</v>
      </c>
      <c r="I4" s="5">
        <v>62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19</v>
      </c>
      <c r="F5" s="5">
        <v>2</v>
      </c>
      <c r="G5" s="5">
        <v>9</v>
      </c>
      <c r="H5" s="47">
        <v>21</v>
      </c>
      <c r="I5" s="5">
        <v>59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15</v>
      </c>
      <c r="F6" s="5">
        <v>9</v>
      </c>
      <c r="G6" s="5">
        <v>6</v>
      </c>
      <c r="H6" s="47">
        <v>21</v>
      </c>
      <c r="I6" s="5">
        <v>54</v>
      </c>
    </row>
    <row r="7" spans="1:9" ht="12.75">
      <c r="A7" s="5">
        <v>5</v>
      </c>
      <c r="B7" s="5" t="s">
        <v>68</v>
      </c>
      <c r="C7" s="5"/>
      <c r="D7" s="5">
        <v>30</v>
      </c>
      <c r="E7" s="46">
        <v>16</v>
      </c>
      <c r="F7" s="5">
        <v>3</v>
      </c>
      <c r="G7" s="5">
        <v>11</v>
      </c>
      <c r="H7" s="47">
        <v>4</v>
      </c>
      <c r="I7" s="5">
        <v>51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14</v>
      </c>
      <c r="F8" s="5">
        <v>6</v>
      </c>
      <c r="G8" s="5">
        <v>10</v>
      </c>
      <c r="H8" s="47">
        <v>10</v>
      </c>
      <c r="I8" s="5">
        <v>48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12</v>
      </c>
      <c r="G9" s="5">
        <v>6</v>
      </c>
      <c r="H9" s="47">
        <v>20</v>
      </c>
      <c r="I9" s="5">
        <v>48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14</v>
      </c>
      <c r="F10" s="5">
        <v>5</v>
      </c>
      <c r="G10" s="5">
        <v>11</v>
      </c>
      <c r="H10" s="47">
        <v>8</v>
      </c>
      <c r="I10" s="5">
        <v>47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6</v>
      </c>
      <c r="G11" s="5">
        <v>13</v>
      </c>
      <c r="H11" s="47">
        <v>-5</v>
      </c>
      <c r="I11" s="5">
        <v>39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10</v>
      </c>
      <c r="F12" s="5">
        <v>3</v>
      </c>
      <c r="G12" s="5">
        <v>17</v>
      </c>
      <c r="H12" s="47">
        <v>-15</v>
      </c>
      <c r="I12" s="5">
        <v>33</v>
      </c>
    </row>
    <row r="13" spans="1:9" ht="12.75">
      <c r="A13" s="5">
        <v>11</v>
      </c>
      <c r="B13" s="5" t="s">
        <v>71</v>
      </c>
      <c r="C13" s="5"/>
      <c r="D13" s="5">
        <v>30</v>
      </c>
      <c r="E13" s="46">
        <v>8</v>
      </c>
      <c r="F13" s="5">
        <v>8</v>
      </c>
      <c r="G13" s="5">
        <v>14</v>
      </c>
      <c r="H13" s="47">
        <v>-17</v>
      </c>
      <c r="I13" s="5">
        <v>32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6</v>
      </c>
      <c r="G14" s="5">
        <v>16</v>
      </c>
      <c r="H14" s="47">
        <v>-23</v>
      </c>
      <c r="I14" s="5">
        <v>30</v>
      </c>
    </row>
    <row r="15" spans="1:9" ht="12.75">
      <c r="A15" s="5">
        <v>13</v>
      </c>
      <c r="B15" s="5" t="s">
        <v>69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-12</v>
      </c>
      <c r="I15" s="5">
        <v>28</v>
      </c>
    </row>
    <row r="16" spans="1:9" ht="12.75">
      <c r="A16" s="5">
        <v>14</v>
      </c>
      <c r="B16" s="5" t="s">
        <v>61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-16</v>
      </c>
      <c r="I16" s="5">
        <v>27</v>
      </c>
    </row>
    <row r="17" spans="1:9" ht="12.75">
      <c r="A17" s="5">
        <v>15</v>
      </c>
      <c r="B17" s="5" t="s">
        <v>62</v>
      </c>
      <c r="C17" s="5"/>
      <c r="D17" s="5">
        <v>30</v>
      </c>
      <c r="E17" s="46">
        <v>6</v>
      </c>
      <c r="F17" s="5">
        <v>7</v>
      </c>
      <c r="G17" s="5">
        <v>17</v>
      </c>
      <c r="H17" s="47">
        <v>-14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5</v>
      </c>
      <c r="F18" s="5">
        <v>6</v>
      </c>
      <c r="G18" s="5">
        <v>19</v>
      </c>
      <c r="H18" s="47">
        <v>-27</v>
      </c>
      <c r="I18" s="5">
        <v>21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19</v>
      </c>
      <c r="K24">
        <v>2</v>
      </c>
      <c r="L24">
        <v>21</v>
      </c>
      <c r="M24">
        <f>J24*3+K24</f>
        <v>59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25.965144589361323</v>
      </c>
      <c r="Q24" s="34">
        <f>P24/$P$43</f>
        <v>11.377432311229468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15</v>
      </c>
      <c r="K25">
        <v>9</v>
      </c>
      <c r="L25">
        <v>21</v>
      </c>
      <c r="M25">
        <f aca="true" t="shared" si="5" ref="M25:M39">J25*3+K25</f>
        <v>54</v>
      </c>
      <c r="N25" s="31">
        <f aca="true" t="shared" si="6" ref="N25:N39">(2*J25+K25+0.5)/(2*$C$42+1)</f>
        <v>0.6475409836065574</v>
      </c>
      <c r="O25" s="31">
        <f aca="true" t="shared" si="7" ref="O25:O39">2*(2*$C$42+1)*(N25-I25)</f>
        <v>3.0895654810056126</v>
      </c>
      <c r="P25" s="31">
        <f aca="true" t="shared" si="8" ref="P25:P39">O25-$O$41</f>
        <v>24.468301098334933</v>
      </c>
      <c r="Q25" s="34">
        <f aca="true" t="shared" si="9" ref="Q25:Q39">P25/$P$43</f>
        <v>10.721543974422943</v>
      </c>
      <c r="S25" s="31">
        <f aca="true" t="shared" si="10" ref="S25:S39">(2*J25+K25+0.5)/(2*$C$42+1)</f>
        <v>0.6475409836065574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18</v>
      </c>
      <c r="K26">
        <v>8</v>
      </c>
      <c r="L26">
        <v>19</v>
      </c>
      <c r="M26">
        <f t="shared" si="5"/>
        <v>62</v>
      </c>
      <c r="N26" s="31">
        <f t="shared" si="6"/>
        <v>0.7295081967213115</v>
      </c>
      <c r="O26" s="31">
        <f t="shared" si="7"/>
        <v>14.922060608647584</v>
      </c>
      <c r="P26" s="31">
        <f t="shared" si="8"/>
        <v>36.30079622597691</v>
      </c>
      <c r="Q26" s="34">
        <f t="shared" si="9"/>
        <v>15.90631819835922</v>
      </c>
      <c r="S26" s="31">
        <f t="shared" si="10"/>
        <v>0.7295081967213115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14</v>
      </c>
      <c r="K27">
        <v>6</v>
      </c>
      <c r="L27">
        <v>10</v>
      </c>
      <c r="M27">
        <f t="shared" si="5"/>
        <v>48</v>
      </c>
      <c r="N27" s="31">
        <f t="shared" si="6"/>
        <v>0.5655737704918032</v>
      </c>
      <c r="O27" s="31">
        <f t="shared" si="7"/>
        <v>-3.2265321861511156</v>
      </c>
      <c r="P27" s="31">
        <f t="shared" si="8"/>
        <v>18.152203431178208</v>
      </c>
      <c r="Q27" s="34">
        <f t="shared" si="9"/>
        <v>7.9539501552599425</v>
      </c>
      <c r="S27" s="31">
        <f t="shared" si="10"/>
        <v>0.5655737704918032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20</v>
      </c>
      <c r="K28">
        <v>5</v>
      </c>
      <c r="L28">
        <v>26</v>
      </c>
      <c r="M28">
        <f t="shared" si="5"/>
        <v>65</v>
      </c>
      <c r="N28" s="31">
        <f t="shared" si="6"/>
        <v>0.7459016393442623</v>
      </c>
      <c r="O28" s="31">
        <f t="shared" si="7"/>
        <v>19.521522495623582</v>
      </c>
      <c r="P28" s="31">
        <f t="shared" si="8"/>
        <v>40.900258112952905</v>
      </c>
      <c r="Q28" s="34">
        <f t="shared" si="9"/>
        <v>17.92171488167252</v>
      </c>
      <c r="S28" s="31">
        <f t="shared" si="10"/>
        <v>0.7459016393442623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14</v>
      </c>
      <c r="K29">
        <v>5</v>
      </c>
      <c r="L29">
        <v>8</v>
      </c>
      <c r="M29">
        <f t="shared" si="5"/>
        <v>47</v>
      </c>
      <c r="N29" s="31">
        <f t="shared" si="6"/>
        <v>0.5491803278688525</v>
      </c>
      <c r="O29" s="31">
        <f t="shared" si="7"/>
        <v>-1.8894273749058212</v>
      </c>
      <c r="P29" s="31">
        <f t="shared" si="8"/>
        <v>19.4893082424235</v>
      </c>
      <c r="Q29" s="34">
        <f t="shared" si="9"/>
        <v>8.53984404198976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12</v>
      </c>
      <c r="K30">
        <v>12</v>
      </c>
      <c r="L30">
        <v>20</v>
      </c>
      <c r="M30">
        <f t="shared" si="5"/>
        <v>48</v>
      </c>
      <c r="N30" s="31">
        <f t="shared" si="6"/>
        <v>0.5983606557377049</v>
      </c>
      <c r="O30" s="31">
        <f t="shared" si="7"/>
        <v>11.548708097115217</v>
      </c>
      <c r="P30" s="31">
        <f t="shared" si="8"/>
        <v>32.927443714444536</v>
      </c>
      <c r="Q30" s="34">
        <f t="shared" si="9"/>
        <v>14.428179313756168</v>
      </c>
      <c r="S30" s="31">
        <f t="shared" si="10"/>
        <v>0.5983606557377049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6</v>
      </c>
      <c r="K31">
        <v>7</v>
      </c>
      <c r="L31">
        <v>-14</v>
      </c>
      <c r="M31">
        <f t="shared" si="5"/>
        <v>25</v>
      </c>
      <c r="N31" s="31">
        <f t="shared" si="6"/>
        <v>0.319672131147541</v>
      </c>
      <c r="O31" s="31">
        <f t="shared" si="7"/>
        <v>-21.378735617329323</v>
      </c>
      <c r="P31" s="31">
        <f t="shared" si="8"/>
        <v>0</v>
      </c>
      <c r="Q31" s="34">
        <f t="shared" si="9"/>
        <v>0</v>
      </c>
      <c r="S31" s="31">
        <f t="shared" si="10"/>
        <v>0.319672131147541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10</v>
      </c>
      <c r="K32">
        <v>3</v>
      </c>
      <c r="L32">
        <v>-15</v>
      </c>
      <c r="M32">
        <f t="shared" si="5"/>
        <v>33</v>
      </c>
      <c r="N32" s="31">
        <f t="shared" si="6"/>
        <v>0.38524590163934425</v>
      </c>
      <c r="O32" s="31">
        <f t="shared" si="7"/>
        <v>-11.139874212899679</v>
      </c>
      <c r="P32" s="31">
        <f t="shared" si="8"/>
        <v>10.238861404429644</v>
      </c>
      <c r="Q32" s="34">
        <f t="shared" si="9"/>
        <v>4.486474249047252</v>
      </c>
      <c r="S32" s="31">
        <f t="shared" si="10"/>
        <v>0.38524590163934425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16</v>
      </c>
      <c r="K33">
        <v>3</v>
      </c>
      <c r="L33">
        <v>4</v>
      </c>
      <c r="M33">
        <f t="shared" si="5"/>
        <v>51</v>
      </c>
      <c r="N33" s="31">
        <f t="shared" si="6"/>
        <v>0.5819672131147541</v>
      </c>
      <c r="O33" s="31">
        <f t="shared" si="7"/>
        <v>15.870226838999296</v>
      </c>
      <c r="P33" s="31">
        <f t="shared" si="8"/>
        <v>37.24896245632862</v>
      </c>
      <c r="Q33" s="34">
        <f t="shared" si="9"/>
        <v>16.321786599411</v>
      </c>
      <c r="S33" s="31">
        <f t="shared" si="10"/>
        <v>0.5819672131147541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6</v>
      </c>
      <c r="L34">
        <v>-5</v>
      </c>
      <c r="M34">
        <f t="shared" si="5"/>
        <v>39</v>
      </c>
      <c r="N34" s="31">
        <f t="shared" si="6"/>
        <v>0.4672131147540984</v>
      </c>
      <c r="O34" s="31">
        <f t="shared" si="7"/>
        <v>4.156855900508317</v>
      </c>
      <c r="P34" s="31">
        <f t="shared" si="8"/>
        <v>25.535591517837638</v>
      </c>
      <c r="Q34" s="34">
        <f t="shared" si="9"/>
        <v>11.189210328543345</v>
      </c>
      <c r="S34" s="31">
        <f t="shared" si="10"/>
        <v>0.4672131147540984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6</v>
      </c>
      <c r="K35">
        <v>9</v>
      </c>
      <c r="L35">
        <v>-16</v>
      </c>
      <c r="M35">
        <f t="shared" si="5"/>
        <v>27</v>
      </c>
      <c r="N35" s="31">
        <f t="shared" si="6"/>
        <v>0.3524590163934426</v>
      </c>
      <c r="O35" s="31">
        <f t="shared" si="7"/>
        <v>-9.529852099385021</v>
      </c>
      <c r="P35" s="31">
        <f t="shared" si="8"/>
        <v>11.848883517944302</v>
      </c>
      <c r="Q35" s="34">
        <f t="shared" si="9"/>
        <v>5.1919553047391584</v>
      </c>
      <c r="S35" s="31">
        <f t="shared" si="10"/>
        <v>0.3524590163934426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8</v>
      </c>
      <c r="K36">
        <v>8</v>
      </c>
      <c r="L36">
        <v>-17</v>
      </c>
      <c r="M36">
        <f t="shared" si="5"/>
        <v>32</v>
      </c>
      <c r="N36" s="31">
        <f t="shared" si="6"/>
        <v>0.4016393442622951</v>
      </c>
      <c r="O36" s="31">
        <f t="shared" si="7"/>
        <v>-3.0295379439094106</v>
      </c>
      <c r="P36" s="31">
        <f t="shared" si="8"/>
        <v>18.349197673419912</v>
      </c>
      <c r="Q36" s="34">
        <f t="shared" si="9"/>
        <v>8.040269283932357</v>
      </c>
      <c r="S36" s="31">
        <f t="shared" si="10"/>
        <v>0.4016393442622951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6</v>
      </c>
      <c r="L37">
        <v>-23</v>
      </c>
      <c r="M37">
        <f t="shared" si="5"/>
        <v>30</v>
      </c>
      <c r="N37" s="31">
        <f t="shared" si="6"/>
        <v>0.36885245901639346</v>
      </c>
      <c r="O37" s="31">
        <f t="shared" si="7"/>
        <v>-6.094816852325161</v>
      </c>
      <c r="P37" s="31">
        <f t="shared" si="8"/>
        <v>15.283918765004161</v>
      </c>
      <c r="Q37" s="34">
        <f t="shared" si="9"/>
        <v>6.697122390391511</v>
      </c>
      <c r="S37" s="31">
        <f t="shared" si="10"/>
        <v>0.36885245901639346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7</v>
      </c>
      <c r="L38">
        <v>-12</v>
      </c>
      <c r="M38">
        <f t="shared" si="5"/>
        <v>28</v>
      </c>
      <c r="N38" s="31">
        <f t="shared" si="6"/>
        <v>0.3524590163934426</v>
      </c>
      <c r="O38" s="31">
        <f t="shared" si="7"/>
        <v>-5.5470369974261615</v>
      </c>
      <c r="P38" s="31">
        <f t="shared" si="8"/>
        <v>15.831698619903161</v>
      </c>
      <c r="Q38" s="34">
        <f t="shared" si="9"/>
        <v>6.937149100010608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5</v>
      </c>
      <c r="K39">
        <v>6</v>
      </c>
      <c r="L39">
        <v>-27</v>
      </c>
      <c r="M39">
        <f t="shared" si="5"/>
        <v>21</v>
      </c>
      <c r="N39" s="31">
        <f t="shared" si="6"/>
        <v>0.27049180327868855</v>
      </c>
      <c r="O39" s="31">
        <f t="shared" si="7"/>
        <v>-11.594992974915497</v>
      </c>
      <c r="P39" s="31">
        <f t="shared" si="8"/>
        <v>9.783742642413825</v>
      </c>
      <c r="Q39" s="34">
        <f t="shared" si="9"/>
        <v>4.287049867234753</v>
      </c>
      <c r="S39" s="31">
        <f t="shared" si="10"/>
        <v>0.27049180327868855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-21.378735617329323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342.32431201195357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2.2821620800796905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2014-01-14T16:16:15Z</dcterms:modified>
  <cp:category/>
  <cp:version/>
  <cp:contentType/>
  <cp:contentStatus/>
</cp:coreProperties>
</file>